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15" windowWidth="14520" windowHeight="1222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AI10" i="4" s="1"/>
  <c r="S6" i="5"/>
  <c r="AY8" i="4" s="1"/>
  <c r="R6" i="5"/>
  <c r="AQ8" i="4" s="1"/>
  <c r="Q6" i="5"/>
  <c r="P6" i="5"/>
  <c r="Z10" i="4" s="1"/>
  <c r="O6" i="5"/>
  <c r="N6" i="5"/>
  <c r="M6" i="5"/>
  <c r="B10" i="4" s="1"/>
  <c r="L6" i="5"/>
  <c r="K6" i="5"/>
  <c r="R8" i="4" s="1"/>
  <c r="J6" i="5"/>
  <c r="J8" i="4" s="1"/>
  <c r="I6" i="5"/>
  <c r="B8" i="4" s="1"/>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R10" i="4"/>
  <c r="J10" i="4"/>
  <c r="AI8" i="4"/>
  <c r="Z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<sst xmlns="http://schemas.openxmlformats.org/spreadsheetml/2006/main" count="218" uniqueCount="108">
  <si>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</si>
  <si>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</si>
  <si>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</si>
  <si>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</si>
  <si>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</si>
  <si>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</si>
  <si>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</si>
  <si>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</si>
  <si>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</si>
  <si>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</si>
  <si>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</si>
  <si>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</si>
  <si>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</si>
  <si>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</si>
  <si>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</si>
  <si>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</si>
  <si>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</si>
  <si>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</si>
  <si>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</si>
  <si>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</si>
  <si>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</si>
  <si>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</si>
  <si>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</si>
  <si>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</si>
  <si>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</si>
  <si>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</si>
  <si>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</si>
  <si>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</si>
  <si>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</si>
  <si>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</si>
  <si>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</si>
  <si>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</si>
  <si>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</si>
  <si>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</si>
  <si>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</si>
  <si>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</si>
  <si>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</si>
  <si>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</si>
  <si>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</si>
  <si>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</si>
  <si>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</si>
  <si>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</si>
  <si>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</si>
  <si>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</si>
  <si>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</si>
  <si>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</si>
  <si>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</si>
  <si>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</si>
  <si>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</si>
  <si>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</si>
  <si>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</si>
  <si>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</si>
  <si>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</si>
  <si>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</si>
  <si>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</si>
  <si>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</si>
  <si>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</si>
  <si>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</si>
  <si>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</si>
  <si>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</si>
  <si>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</si>
  <si>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</si>
  <si>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</si>
  <si>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</si>
  <si>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</si>
  <si>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</si>
  <si>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</si>
  <si>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</si>
  <si>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</si>
  <si>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</si>
  <si>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</si>
  <si>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</si>
  <si>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</si>
  <si>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</si>
  <si>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</si>
  <si>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</si>
  <si>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</si>
  <si>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</si>
  <si>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</si>
  <si>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</si>
  <si>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</si>
  <si>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</si>
  <si>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</si>
  <si>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</si>
  <si>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</si>
  <si>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</si>
  <si>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</si>
  <si>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</si>
  <si>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</si>
  <si>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</si>
  <si>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</si>
  <si>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</si>
  <si>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</si>
  <si>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上小阿仁村</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</si>
  <si>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</si>
  <si>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</si>
  <si>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</si>
  <si>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</si>
  <si>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</si>
  <si>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</si>
  <si>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</si>
  <si>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</si>
  <si>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</si>
  <si>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</si>
  <si>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</si>
  <si>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類似団体平均を下回っているが、その要因は地方償還金となっている。
　ただ、償還金については、交付税措置される有利な過疎債が約４０％を占めているため、それを加味すると健全度はさらに向上する。
　また、償還金においては、料金負担割合を定めており、維持管理費を含めた費用は給水収益により賄われている。施設利用率等も高い水準で推移していることから、経営の健全度、効率度は妥当といえる。
　今後も施設の統廃合より、さらに効率的な施設運営で基盤強化が図られる見込みとなっている。</t>
    <phoneticPr fontId="4"/>
  </si>
  <si>
    <t xml:space="preserve"> 管路の経過年数が比較的浅いことから、近年の更新はない。それでも更新対象の管路がないわけではないので、大幅な更新時期を向かえる前に、部分的な更新管路の抽出と計画的な更新が必要となる。</t>
    <phoneticPr fontId="4"/>
  </si>
  <si>
    <t xml:space="preserve"> 現在、施設の統廃合により、効率的な施設運営の整備をすすめており、平成28年度で完了する。
　今後は平成34年で償還金のピークを向かえ、その後徐々に減少していくので、更なる経営改善が見込まれる。
　同時に将来的な大幅な管路及び機器の更新にそなえ、アセットマネジメントにより、計画的な整備を行う準備を進める。</t>
    <rPh sb="144" eb="145">
      <t>オコナ</t>
    </rPh>
    <rPh sb="149" eb="150">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</si>
</sst>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7601920"/>
        <c:axId val="4762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0.47</c:v>
                </c:pt>
                <c:pt idx="1">
                  <c:v>0.46</c:v>
                </c:pt>
                <c:pt idx="2">
                  <c:v>0.8</c:v>
                </c:pt>
                <c:pt idx="3">
                  <c:v>0.69</c:v>
                </c:pt>
                <c:pt idx="4">
                  <c:v>0.65</c:v>
                </c:pt>
              </c:numCache>
            </c:numRef>
          </c:val>
          <c:smooth val="0"/>
        </c:ser>
        <c:dLbls>
          <c:showLegendKey val="0"/>
          <c:showVal val="0"/>
          <c:showCatName val="0"/>
          <c:showSerName val="0"/>
          <c:showPercent val="0"/>
          <c:showBubbleSize val="0"/>
        </c:dLbls>
        <c:marker val="1"/>
        <c:smooth val="0"/>
        <c:axId val="47601920"/>
        <c:axId val="47628672"/>
      </c:lineChart>
      <c:dateAx>
        <c:axId val="47601920"/>
        <c:scaling>
          <c:orientation val="minMax"/>
        </c:scaling>
        <c:delete val="1"/>
        <c:axPos val="b"/>
        <c:numFmt formatCode="ge" sourceLinked="1"/>
        <c:majorTickMark val="none"/>
        <c:minorTickMark val="none"/>
        <c:tickLblPos val="none"/>
        <c:crossAx val="47628672"/>
        <c:crosses val="autoZero"/>
        <c:auto val="1"/>
        <c:lblOffset val="100"/>
        <c:baseTimeUnit val="years"/>
      </c:dateAx>
      <c:valAx>
        <c:axId val="4762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60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76.069999999999993</c:v>
                </c:pt>
                <c:pt idx="1">
                  <c:v>76.44</c:v>
                </c:pt>
                <c:pt idx="2">
                  <c:v>82.06</c:v>
                </c:pt>
                <c:pt idx="3">
                  <c:v>74.069999999999993</c:v>
                </c:pt>
                <c:pt idx="4">
                  <c:v>70.239999999999995</c:v>
                </c:pt>
              </c:numCache>
            </c:numRef>
          </c:val>
        </c:ser>
        <c:dLbls>
          <c:showLegendKey val="0"/>
          <c:showVal val="0"/>
          <c:showCatName val="0"/>
          <c:showSerName val="0"/>
          <c:showPercent val="0"/>
          <c:showBubbleSize val="0"/>
        </c:dLbls>
        <c:gapWidth val="150"/>
        <c:axId val="105618048"/>
        <c:axId val="10562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58.25</c:v>
                </c:pt>
                <c:pt idx="1">
                  <c:v>57.17</c:v>
                </c:pt>
                <c:pt idx="2">
                  <c:v>57.55</c:v>
                </c:pt>
                <c:pt idx="3">
                  <c:v>57.43</c:v>
                </c:pt>
                <c:pt idx="4">
                  <c:v>57.29</c:v>
                </c:pt>
              </c:numCache>
            </c:numRef>
          </c:val>
          <c:smooth val="0"/>
        </c:ser>
        <c:dLbls>
          <c:showLegendKey val="0"/>
          <c:showVal val="0"/>
          <c:showCatName val="0"/>
          <c:showSerName val="0"/>
          <c:showPercent val="0"/>
          <c:showBubbleSize val="0"/>
        </c:dLbls>
        <c:marker val="1"/>
        <c:smooth val="0"/>
        <c:axId val="105618048"/>
        <c:axId val="105624320"/>
      </c:lineChart>
      <c:dateAx>
        <c:axId val="105618048"/>
        <c:scaling>
          <c:orientation val="minMax"/>
        </c:scaling>
        <c:delete val="1"/>
        <c:axPos val="b"/>
        <c:numFmt formatCode="ge" sourceLinked="1"/>
        <c:majorTickMark val="none"/>
        <c:minorTickMark val="none"/>
        <c:tickLblPos val="none"/>
        <c:crossAx val="105624320"/>
        <c:crosses val="autoZero"/>
        <c:auto val="1"/>
        <c:lblOffset val="100"/>
        <c:baseTimeUnit val="years"/>
      </c:dateAx>
      <c:valAx>
        <c:axId val="10562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61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95</c:v>
                </c:pt>
                <c:pt idx="1">
                  <c:v>95</c:v>
                </c:pt>
                <c:pt idx="2">
                  <c:v>95</c:v>
                </c:pt>
                <c:pt idx="3">
                  <c:v>95</c:v>
                </c:pt>
                <c:pt idx="4">
                  <c:v>84.72</c:v>
                </c:pt>
              </c:numCache>
            </c:numRef>
          </c:val>
        </c:ser>
        <c:dLbls>
          <c:showLegendKey val="0"/>
          <c:showVal val="0"/>
          <c:showCatName val="0"/>
          <c:showSerName val="0"/>
          <c:showPercent val="0"/>
          <c:showBubbleSize val="0"/>
        </c:dLbls>
        <c:gapWidth val="150"/>
        <c:axId val="106768640"/>
        <c:axId val="10677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74.53</c:v>
                </c:pt>
                <c:pt idx="1">
                  <c:v>74.94</c:v>
                </c:pt>
                <c:pt idx="2">
                  <c:v>74.14</c:v>
                </c:pt>
                <c:pt idx="3">
                  <c:v>73.83</c:v>
                </c:pt>
                <c:pt idx="4">
                  <c:v>73.69</c:v>
                </c:pt>
              </c:numCache>
            </c:numRef>
          </c:val>
          <c:smooth val="0"/>
        </c:ser>
        <c:dLbls>
          <c:showLegendKey val="0"/>
          <c:showVal val="0"/>
          <c:showCatName val="0"/>
          <c:showSerName val="0"/>
          <c:showPercent val="0"/>
          <c:showBubbleSize val="0"/>
        </c:dLbls>
        <c:marker val="1"/>
        <c:smooth val="0"/>
        <c:axId val="106768640"/>
        <c:axId val="106779008"/>
      </c:lineChart>
      <c:dateAx>
        <c:axId val="106768640"/>
        <c:scaling>
          <c:orientation val="minMax"/>
        </c:scaling>
        <c:delete val="1"/>
        <c:axPos val="b"/>
        <c:numFmt formatCode="ge" sourceLinked="1"/>
        <c:majorTickMark val="none"/>
        <c:minorTickMark val="none"/>
        <c:tickLblPos val="none"/>
        <c:crossAx val="106779008"/>
        <c:crosses val="autoZero"/>
        <c:auto val="1"/>
        <c:lblOffset val="100"/>
        <c:baseTimeUnit val="years"/>
      </c:dateAx>
      <c:valAx>
        <c:axId val="10677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6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32.33</c:v>
                </c:pt>
                <c:pt idx="1">
                  <c:v>34.04</c:v>
                </c:pt>
                <c:pt idx="2">
                  <c:v>36.33</c:v>
                </c:pt>
                <c:pt idx="3">
                  <c:v>44.72</c:v>
                </c:pt>
                <c:pt idx="4">
                  <c:v>63.01</c:v>
                </c:pt>
              </c:numCache>
            </c:numRef>
          </c:val>
        </c:ser>
        <c:dLbls>
          <c:showLegendKey val="0"/>
          <c:showVal val="0"/>
          <c:showCatName val="0"/>
          <c:showSerName val="0"/>
          <c:showPercent val="0"/>
          <c:showBubbleSize val="0"/>
        </c:dLbls>
        <c:gapWidth val="150"/>
        <c:axId val="50673536"/>
        <c:axId val="5067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75.89</c:v>
                </c:pt>
                <c:pt idx="1">
                  <c:v>74.52</c:v>
                </c:pt>
                <c:pt idx="2">
                  <c:v>76.09</c:v>
                </c:pt>
                <c:pt idx="3">
                  <c:v>75.87</c:v>
                </c:pt>
                <c:pt idx="4">
                  <c:v>76.27</c:v>
                </c:pt>
              </c:numCache>
            </c:numRef>
          </c:val>
          <c:smooth val="0"/>
        </c:ser>
        <c:dLbls>
          <c:showLegendKey val="0"/>
          <c:showVal val="0"/>
          <c:showCatName val="0"/>
          <c:showSerName val="0"/>
          <c:showPercent val="0"/>
          <c:showBubbleSize val="0"/>
        </c:dLbls>
        <c:marker val="1"/>
        <c:smooth val="0"/>
        <c:axId val="50673536"/>
        <c:axId val="50675712"/>
      </c:lineChart>
      <c:dateAx>
        <c:axId val="50673536"/>
        <c:scaling>
          <c:orientation val="minMax"/>
        </c:scaling>
        <c:delete val="1"/>
        <c:axPos val="b"/>
        <c:numFmt formatCode="ge" sourceLinked="1"/>
        <c:majorTickMark val="none"/>
        <c:minorTickMark val="none"/>
        <c:tickLblPos val="none"/>
        <c:crossAx val="50675712"/>
        <c:crosses val="autoZero"/>
        <c:auto val="1"/>
        <c:lblOffset val="100"/>
        <c:baseTimeUnit val="years"/>
      </c:dateAx>
      <c:valAx>
        <c:axId val="5067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67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0697728"/>
        <c:axId val="5069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0697728"/>
        <c:axId val="50699648"/>
      </c:lineChart>
      <c:dateAx>
        <c:axId val="50697728"/>
        <c:scaling>
          <c:orientation val="minMax"/>
        </c:scaling>
        <c:delete val="1"/>
        <c:axPos val="b"/>
        <c:numFmt formatCode="ge" sourceLinked="1"/>
        <c:majorTickMark val="none"/>
        <c:minorTickMark val="none"/>
        <c:tickLblPos val="none"/>
        <c:crossAx val="50699648"/>
        <c:crosses val="autoZero"/>
        <c:auto val="1"/>
        <c:lblOffset val="100"/>
        <c:baseTimeUnit val="years"/>
      </c:dateAx>
      <c:valAx>
        <c:axId val="5069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69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7754752"/>
        <c:axId val="5775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7754752"/>
        <c:axId val="57756672"/>
      </c:lineChart>
      <c:dateAx>
        <c:axId val="57754752"/>
        <c:scaling>
          <c:orientation val="minMax"/>
        </c:scaling>
        <c:delete val="1"/>
        <c:axPos val="b"/>
        <c:numFmt formatCode="ge" sourceLinked="1"/>
        <c:majorTickMark val="none"/>
        <c:minorTickMark val="none"/>
        <c:tickLblPos val="none"/>
        <c:crossAx val="57756672"/>
        <c:crosses val="autoZero"/>
        <c:auto val="1"/>
        <c:lblOffset val="100"/>
        <c:baseTimeUnit val="years"/>
      </c:dateAx>
      <c:valAx>
        <c:axId val="5775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75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7768576"/>
        <c:axId val="57783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7768576"/>
        <c:axId val="57783040"/>
      </c:lineChart>
      <c:dateAx>
        <c:axId val="57768576"/>
        <c:scaling>
          <c:orientation val="minMax"/>
        </c:scaling>
        <c:delete val="1"/>
        <c:axPos val="b"/>
        <c:numFmt formatCode="ge" sourceLinked="1"/>
        <c:majorTickMark val="none"/>
        <c:minorTickMark val="none"/>
        <c:tickLblPos val="none"/>
        <c:crossAx val="57783040"/>
        <c:crosses val="autoZero"/>
        <c:auto val="1"/>
        <c:lblOffset val="100"/>
        <c:baseTimeUnit val="years"/>
      </c:dateAx>
      <c:valAx>
        <c:axId val="5778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76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286848"/>
        <c:axId val="10430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286848"/>
        <c:axId val="104301312"/>
      </c:lineChart>
      <c:dateAx>
        <c:axId val="104286848"/>
        <c:scaling>
          <c:orientation val="minMax"/>
        </c:scaling>
        <c:delete val="1"/>
        <c:axPos val="b"/>
        <c:numFmt formatCode="ge" sourceLinked="1"/>
        <c:majorTickMark val="none"/>
        <c:minorTickMark val="none"/>
        <c:tickLblPos val="none"/>
        <c:crossAx val="104301312"/>
        <c:crosses val="autoZero"/>
        <c:auto val="1"/>
        <c:lblOffset val="100"/>
        <c:baseTimeUnit val="years"/>
      </c:dateAx>
      <c:valAx>
        <c:axId val="10430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8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2013.13</c:v>
                </c:pt>
                <c:pt idx="1">
                  <c:v>1755.69</c:v>
                </c:pt>
                <c:pt idx="2">
                  <c:v>1733.5</c:v>
                </c:pt>
                <c:pt idx="3">
                  <c:v>1621.26</c:v>
                </c:pt>
                <c:pt idx="4">
                  <c:v>1597.51</c:v>
                </c:pt>
              </c:numCache>
            </c:numRef>
          </c:val>
        </c:ser>
        <c:dLbls>
          <c:showLegendKey val="0"/>
          <c:showVal val="0"/>
          <c:showCatName val="0"/>
          <c:showSerName val="0"/>
          <c:showPercent val="0"/>
          <c:showBubbleSize val="0"/>
        </c:dLbls>
        <c:gapWidth val="150"/>
        <c:axId val="104325888"/>
        <c:axId val="10432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1124.6400000000001</c:v>
                </c:pt>
                <c:pt idx="1">
                  <c:v>1108.26</c:v>
                </c:pt>
                <c:pt idx="2">
                  <c:v>1113.76</c:v>
                </c:pt>
                <c:pt idx="3">
                  <c:v>1125.69</c:v>
                </c:pt>
                <c:pt idx="4">
                  <c:v>1134.67</c:v>
                </c:pt>
              </c:numCache>
            </c:numRef>
          </c:val>
          <c:smooth val="0"/>
        </c:ser>
        <c:dLbls>
          <c:showLegendKey val="0"/>
          <c:showVal val="0"/>
          <c:showCatName val="0"/>
          <c:showSerName val="0"/>
          <c:showPercent val="0"/>
          <c:showBubbleSize val="0"/>
        </c:dLbls>
        <c:marker val="1"/>
        <c:smooth val="0"/>
        <c:axId val="104325888"/>
        <c:axId val="104327808"/>
      </c:lineChart>
      <c:dateAx>
        <c:axId val="104325888"/>
        <c:scaling>
          <c:orientation val="minMax"/>
        </c:scaling>
        <c:delete val="1"/>
        <c:axPos val="b"/>
        <c:numFmt formatCode="ge" sourceLinked="1"/>
        <c:majorTickMark val="none"/>
        <c:minorTickMark val="none"/>
        <c:tickLblPos val="none"/>
        <c:crossAx val="104327808"/>
        <c:crosses val="autoZero"/>
        <c:auto val="1"/>
        <c:lblOffset val="100"/>
        <c:baseTimeUnit val="years"/>
      </c:dateAx>
      <c:valAx>
        <c:axId val="10432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2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29.49</c:v>
                </c:pt>
                <c:pt idx="1">
                  <c:v>30.6</c:v>
                </c:pt>
                <c:pt idx="2">
                  <c:v>32.799999999999997</c:v>
                </c:pt>
                <c:pt idx="3">
                  <c:v>41.03</c:v>
                </c:pt>
                <c:pt idx="4">
                  <c:v>49.09</c:v>
                </c:pt>
              </c:numCache>
            </c:numRef>
          </c:val>
        </c:ser>
        <c:dLbls>
          <c:showLegendKey val="0"/>
          <c:showVal val="0"/>
          <c:showCatName val="0"/>
          <c:showSerName val="0"/>
          <c:showPercent val="0"/>
          <c:showBubbleSize val="0"/>
        </c:dLbls>
        <c:gapWidth val="150"/>
        <c:axId val="105558400"/>
        <c:axId val="10556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56.46</c:v>
                </c:pt>
                <c:pt idx="1">
                  <c:v>19.77</c:v>
                </c:pt>
                <c:pt idx="2">
                  <c:v>34.25</c:v>
                </c:pt>
                <c:pt idx="3">
                  <c:v>46.48</c:v>
                </c:pt>
                <c:pt idx="4">
                  <c:v>40.6</c:v>
                </c:pt>
              </c:numCache>
            </c:numRef>
          </c:val>
          <c:smooth val="0"/>
        </c:ser>
        <c:dLbls>
          <c:showLegendKey val="0"/>
          <c:showVal val="0"/>
          <c:showCatName val="0"/>
          <c:showSerName val="0"/>
          <c:showPercent val="0"/>
          <c:showBubbleSize val="0"/>
        </c:dLbls>
        <c:marker val="1"/>
        <c:smooth val="0"/>
        <c:axId val="105558400"/>
        <c:axId val="105560320"/>
      </c:lineChart>
      <c:dateAx>
        <c:axId val="105558400"/>
        <c:scaling>
          <c:orientation val="minMax"/>
        </c:scaling>
        <c:delete val="1"/>
        <c:axPos val="b"/>
        <c:numFmt formatCode="ge" sourceLinked="1"/>
        <c:majorTickMark val="none"/>
        <c:minorTickMark val="none"/>
        <c:tickLblPos val="none"/>
        <c:crossAx val="105560320"/>
        <c:crosses val="autoZero"/>
        <c:auto val="1"/>
        <c:lblOffset val="100"/>
        <c:baseTimeUnit val="years"/>
      </c:dateAx>
      <c:valAx>
        <c:axId val="10556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5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397.82</c:v>
                </c:pt>
                <c:pt idx="1">
                  <c:v>388.32</c:v>
                </c:pt>
                <c:pt idx="2">
                  <c:v>362.66</c:v>
                </c:pt>
                <c:pt idx="3">
                  <c:v>327.92</c:v>
                </c:pt>
                <c:pt idx="4">
                  <c:v>336.25</c:v>
                </c:pt>
              </c:numCache>
            </c:numRef>
          </c:val>
        </c:ser>
        <c:dLbls>
          <c:showLegendKey val="0"/>
          <c:showVal val="0"/>
          <c:showCatName val="0"/>
          <c:showSerName val="0"/>
          <c:showPercent val="0"/>
          <c:showBubbleSize val="0"/>
        </c:dLbls>
        <c:gapWidth val="150"/>
        <c:axId val="105573760"/>
        <c:axId val="105575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306.49</c:v>
                </c:pt>
                <c:pt idx="1">
                  <c:v>878.73</c:v>
                </c:pt>
                <c:pt idx="2">
                  <c:v>501.18</c:v>
                </c:pt>
                <c:pt idx="3">
                  <c:v>376.61</c:v>
                </c:pt>
                <c:pt idx="4">
                  <c:v>440.03</c:v>
                </c:pt>
              </c:numCache>
            </c:numRef>
          </c:val>
          <c:smooth val="0"/>
        </c:ser>
        <c:dLbls>
          <c:showLegendKey val="0"/>
          <c:showVal val="0"/>
          <c:showCatName val="0"/>
          <c:showSerName val="0"/>
          <c:showPercent val="0"/>
          <c:showBubbleSize val="0"/>
        </c:dLbls>
        <c:marker val="1"/>
        <c:smooth val="0"/>
        <c:axId val="105573760"/>
        <c:axId val="105575936"/>
      </c:lineChart>
      <c:dateAx>
        <c:axId val="105573760"/>
        <c:scaling>
          <c:orientation val="minMax"/>
        </c:scaling>
        <c:delete val="1"/>
        <c:axPos val="b"/>
        <c:numFmt formatCode="ge" sourceLinked="1"/>
        <c:majorTickMark val="none"/>
        <c:minorTickMark val="none"/>
        <c:tickLblPos val="none"/>
        <c:crossAx val="105575936"/>
        <c:crosses val="autoZero"/>
        <c:auto val="1"/>
        <c:lblOffset val="100"/>
        <c:baseTimeUnit val="years"/>
      </c:dateAx>
      <c:valAx>
        <c:axId val="10557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7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秋田県　上小阿仁村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x14ac:dyDescent="0.15">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D3</v>
      </c>
      <c r="AA8" s="52"/>
      <c r="AB8" s="52"/>
      <c r="AC8" s="52"/>
      <c r="AD8" s="52"/>
      <c r="AE8" s="52"/>
      <c r="AF8" s="52"/>
      <c r="AG8" s="53"/>
      <c r="AH8" s="3"/>
      <c r="AI8" s="54">
        <f>データ!Q6</f>
        <v>2520</v>
      </c>
      <c r="AJ8" s="55"/>
      <c r="AK8" s="55"/>
      <c r="AL8" s="55"/>
      <c r="AM8" s="55"/>
      <c r="AN8" s="55"/>
      <c r="AO8" s="55"/>
      <c r="AP8" s="56"/>
      <c r="AQ8" s="46">
        <f>データ!R6</f>
        <v>256.72000000000003</v>
      </c>
      <c r="AR8" s="46"/>
      <c r="AS8" s="46"/>
      <c r="AT8" s="46"/>
      <c r="AU8" s="46"/>
      <c r="AV8" s="46"/>
      <c r="AW8" s="46"/>
      <c r="AX8" s="46"/>
      <c r="AY8" s="46">
        <f>データ!S6</f>
        <v>9.82</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x14ac:dyDescent="0.15">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x14ac:dyDescent="0.15">
      <c r="A10" s="2"/>
      <c r="B10" s="46" t="str">
        <f>データ!M6</f>
        <v>-</v>
      </c>
      <c r="C10" s="46"/>
      <c r="D10" s="46"/>
      <c r="E10" s="46"/>
      <c r="F10" s="46"/>
      <c r="G10" s="46"/>
      <c r="H10" s="46"/>
      <c r="I10" s="46"/>
      <c r="J10" s="46" t="str">
        <f>データ!N6</f>
        <v>該当数値なし</v>
      </c>
      <c r="K10" s="46"/>
      <c r="L10" s="46"/>
      <c r="M10" s="46"/>
      <c r="N10" s="46"/>
      <c r="O10" s="46"/>
      <c r="P10" s="46"/>
      <c r="Q10" s="46"/>
      <c r="R10" s="46">
        <f>データ!O6</f>
        <v>95.38</v>
      </c>
      <c r="S10" s="46"/>
      <c r="T10" s="46"/>
      <c r="U10" s="46"/>
      <c r="V10" s="46"/>
      <c r="W10" s="46"/>
      <c r="X10" s="46"/>
      <c r="Y10" s="46"/>
      <c r="Z10" s="80">
        <f>データ!P6</f>
        <v>3240</v>
      </c>
      <c r="AA10" s="80"/>
      <c r="AB10" s="80"/>
      <c r="AC10" s="80"/>
      <c r="AD10" s="80"/>
      <c r="AE10" s="80"/>
      <c r="AF10" s="80"/>
      <c r="AG10" s="80"/>
      <c r="AH10" s="2"/>
      <c r="AI10" s="80">
        <f>データ!T6</f>
        <v>2375</v>
      </c>
      <c r="AJ10" s="80"/>
      <c r="AK10" s="80"/>
      <c r="AL10" s="80"/>
      <c r="AM10" s="80"/>
      <c r="AN10" s="80"/>
      <c r="AO10" s="80"/>
      <c r="AP10" s="80"/>
      <c r="AQ10" s="46">
        <f>データ!U6</f>
        <v>8.8000000000000007</v>
      </c>
      <c r="AR10" s="46"/>
      <c r="AS10" s="46"/>
      <c r="AT10" s="46"/>
      <c r="AU10" s="46"/>
      <c r="AV10" s="46"/>
      <c r="AW10" s="46"/>
      <c r="AX10" s="46"/>
      <c r="AY10" s="46">
        <f>データ!V6</f>
        <v>269.89</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x14ac:dyDescent="0.15">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x14ac:dyDescent="0.15">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106</v>
      </c>
      <c r="BM47" s="58"/>
      <c r="BN47" s="58"/>
      <c r="BO47" s="58"/>
      <c r="BP47" s="58"/>
      <c r="BQ47" s="58"/>
      <c r="BR47" s="58"/>
      <c r="BS47" s="58"/>
      <c r="BT47" s="58"/>
      <c r="BU47" s="58"/>
      <c r="BV47" s="58"/>
      <c r="BW47" s="58"/>
      <c r="BX47" s="58"/>
      <c r="BY47" s="58"/>
      <c r="BZ47" s="5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x14ac:dyDescent="0.15">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x14ac:dyDescent="0.15">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x14ac:dyDescent="0.15">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x14ac:dyDescent="0.15">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x14ac:dyDescent="0.15">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x14ac:dyDescent="0.15">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x14ac:dyDescent="0.15"/>
  <cols>
    <col min="2" max="143" width="11.875" customWidth="1"/>
  </cols>
  <sheetData>
    <row r="1" spans="1:143" x14ac:dyDescent="0.15">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x14ac:dyDescent="0.15">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x14ac:dyDescent="0.15">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x14ac:dyDescent="0.15">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x14ac:dyDescent="0.15">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x14ac:dyDescent="0.15">
      <c r="A6" s="26" t="s">
        <v>92</v>
      </c>
      <c r="B6" s="31">
        <f>B7</f>
        <v>2015</v>
      </c>
      <c r="C6" s="31">
        <f t="shared" ref="C6:V6" si="3">C7</f>
        <v>53279</v>
      </c>
      <c r="D6" s="31">
        <f t="shared" si="3"/>
        <v>47</v>
      </c>
      <c r="E6" s="31">
        <f t="shared" si="3"/>
        <v>1</v>
      </c>
      <c r="F6" s="31">
        <f t="shared" si="3"/>
        <v>0</v>
      </c>
      <c r="G6" s="31">
        <f t="shared" si="3"/>
        <v>0</v>
      </c>
      <c r="H6" s="31" t="str">
        <f t="shared" si="3"/>
        <v>秋田県　上小阿仁村</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95.38</v>
      </c>
      <c r="P6" s="32">
        <f t="shared" si="3"/>
        <v>3240</v>
      </c>
      <c r="Q6" s="32">
        <f t="shared" si="3"/>
        <v>2520</v>
      </c>
      <c r="R6" s="32">
        <f t="shared" si="3"/>
        <v>256.72000000000003</v>
      </c>
      <c r="S6" s="32">
        <f t="shared" si="3"/>
        <v>9.82</v>
      </c>
      <c r="T6" s="32">
        <f t="shared" si="3"/>
        <v>2375</v>
      </c>
      <c r="U6" s="32">
        <f t="shared" si="3"/>
        <v>8.8000000000000007</v>
      </c>
      <c r="V6" s="32">
        <f t="shared" si="3"/>
        <v>269.89</v>
      </c>
      <c r="W6" s="33">
        <f>IF(W7="",NA(),W7)</f>
        <v>32.33</v>
      </c>
      <c r="X6" s="33">
        <f t="shared" ref="X6:AF6" si="4">IF(X7="",NA(),X7)</f>
        <v>34.04</v>
      </c>
      <c r="Y6" s="33">
        <f t="shared" si="4"/>
        <v>36.33</v>
      </c>
      <c r="Z6" s="33">
        <f t="shared" si="4"/>
        <v>44.72</v>
      </c>
      <c r="AA6" s="33">
        <f t="shared" si="4"/>
        <v>63.01</v>
      </c>
      <c r="AB6" s="33">
        <f t="shared" si="4"/>
        <v>75.89</v>
      </c>
      <c r="AC6" s="33">
        <f t="shared" si="4"/>
        <v>74.52</v>
      </c>
      <c r="AD6" s="33">
        <f t="shared" si="4"/>
        <v>76.09</v>
      </c>
      <c r="AE6" s="33">
        <f t="shared" si="4"/>
        <v>75.87</v>
      </c>
      <c r="AF6" s="33">
        <f t="shared" si="4"/>
        <v>76.27</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2013.13</v>
      </c>
      <c r="BE6" s="33">
        <f t="shared" ref="BE6:BM6" si="7">IF(BE7="",NA(),BE7)</f>
        <v>1755.69</v>
      </c>
      <c r="BF6" s="33">
        <f t="shared" si="7"/>
        <v>1733.5</v>
      </c>
      <c r="BG6" s="33">
        <f t="shared" si="7"/>
        <v>1621.26</v>
      </c>
      <c r="BH6" s="33">
        <f t="shared" si="7"/>
        <v>1597.51</v>
      </c>
      <c r="BI6" s="33">
        <f t="shared" si="7"/>
        <v>1124.6400000000001</v>
      </c>
      <c r="BJ6" s="33">
        <f t="shared" si="7"/>
        <v>1108.26</v>
      </c>
      <c r="BK6" s="33">
        <f t="shared" si="7"/>
        <v>1113.76</v>
      </c>
      <c r="BL6" s="33">
        <f t="shared" si="7"/>
        <v>1125.69</v>
      </c>
      <c r="BM6" s="33">
        <f t="shared" si="7"/>
        <v>1134.67</v>
      </c>
      <c r="BN6" s="32" t="str">
        <f>IF(BN7="","",IF(BN7="-","【-】","【"&amp;SUBSTITUTE(TEXT(BN7,"#,##0.00"),"-","△")&amp;"】"))</f>
        <v>【1,242.90】</v>
      </c>
      <c r="BO6" s="33">
        <f>IF(BO7="",NA(),BO7)</f>
        <v>29.49</v>
      </c>
      <c r="BP6" s="33">
        <f t="shared" ref="BP6:BX6" si="8">IF(BP7="",NA(),BP7)</f>
        <v>30.6</v>
      </c>
      <c r="BQ6" s="33">
        <f t="shared" si="8"/>
        <v>32.799999999999997</v>
      </c>
      <c r="BR6" s="33">
        <f t="shared" si="8"/>
        <v>41.03</v>
      </c>
      <c r="BS6" s="33">
        <f t="shared" si="8"/>
        <v>49.09</v>
      </c>
      <c r="BT6" s="33">
        <f t="shared" si="8"/>
        <v>56.46</v>
      </c>
      <c r="BU6" s="33">
        <f t="shared" si="8"/>
        <v>19.77</v>
      </c>
      <c r="BV6" s="33">
        <f t="shared" si="8"/>
        <v>34.25</v>
      </c>
      <c r="BW6" s="33">
        <f t="shared" si="8"/>
        <v>46.48</v>
      </c>
      <c r="BX6" s="33">
        <f t="shared" si="8"/>
        <v>40.6</v>
      </c>
      <c r="BY6" s="32" t="str">
        <f>IF(BY7="","",IF(BY7="-","【-】","【"&amp;SUBSTITUTE(TEXT(BY7,"#,##0.00"),"-","△")&amp;"】"))</f>
        <v>【33.35】</v>
      </c>
      <c r="BZ6" s="33">
        <f>IF(BZ7="",NA(),BZ7)</f>
        <v>397.82</v>
      </c>
      <c r="CA6" s="33">
        <f t="shared" ref="CA6:CI6" si="9">IF(CA7="",NA(),CA7)</f>
        <v>388.32</v>
      </c>
      <c r="CB6" s="33">
        <f t="shared" si="9"/>
        <v>362.66</v>
      </c>
      <c r="CC6" s="33">
        <f t="shared" si="9"/>
        <v>327.92</v>
      </c>
      <c r="CD6" s="33">
        <f t="shared" si="9"/>
        <v>336.25</v>
      </c>
      <c r="CE6" s="33">
        <f t="shared" si="9"/>
        <v>306.49</v>
      </c>
      <c r="CF6" s="33">
        <f t="shared" si="9"/>
        <v>878.73</v>
      </c>
      <c r="CG6" s="33">
        <f t="shared" si="9"/>
        <v>501.18</v>
      </c>
      <c r="CH6" s="33">
        <f t="shared" si="9"/>
        <v>376.61</v>
      </c>
      <c r="CI6" s="33">
        <f t="shared" si="9"/>
        <v>440.03</v>
      </c>
      <c r="CJ6" s="32" t="str">
        <f>IF(CJ7="","",IF(CJ7="-","【-】","【"&amp;SUBSTITUTE(TEXT(CJ7,"#,##0.00"),"-","△")&amp;"】"))</f>
        <v>【524.69】</v>
      </c>
      <c r="CK6" s="33">
        <f>IF(CK7="",NA(),CK7)</f>
        <v>76.069999999999993</v>
      </c>
      <c r="CL6" s="33">
        <f t="shared" ref="CL6:CT6" si="10">IF(CL7="",NA(),CL7)</f>
        <v>76.44</v>
      </c>
      <c r="CM6" s="33">
        <f t="shared" si="10"/>
        <v>82.06</v>
      </c>
      <c r="CN6" s="33">
        <f t="shared" si="10"/>
        <v>74.069999999999993</v>
      </c>
      <c r="CO6" s="33">
        <f t="shared" si="10"/>
        <v>70.239999999999995</v>
      </c>
      <c r="CP6" s="33">
        <f t="shared" si="10"/>
        <v>58.25</v>
      </c>
      <c r="CQ6" s="33">
        <f t="shared" si="10"/>
        <v>57.17</v>
      </c>
      <c r="CR6" s="33">
        <f t="shared" si="10"/>
        <v>57.55</v>
      </c>
      <c r="CS6" s="33">
        <f t="shared" si="10"/>
        <v>57.43</v>
      </c>
      <c r="CT6" s="33">
        <f t="shared" si="10"/>
        <v>57.29</v>
      </c>
      <c r="CU6" s="32" t="str">
        <f>IF(CU7="","",IF(CU7="-","【-】","【"&amp;SUBSTITUTE(TEXT(CU7,"#,##0.00"),"-","△")&amp;"】"))</f>
        <v>【57.58】</v>
      </c>
      <c r="CV6" s="33">
        <f>IF(CV7="",NA(),CV7)</f>
        <v>95</v>
      </c>
      <c r="CW6" s="33">
        <f t="shared" ref="CW6:DE6" si="11">IF(CW7="",NA(),CW7)</f>
        <v>95</v>
      </c>
      <c r="CX6" s="33">
        <f t="shared" si="11"/>
        <v>95</v>
      </c>
      <c r="CY6" s="33">
        <f t="shared" si="11"/>
        <v>95</v>
      </c>
      <c r="CZ6" s="33">
        <f t="shared" si="11"/>
        <v>84.72</v>
      </c>
      <c r="DA6" s="33">
        <f t="shared" si="11"/>
        <v>74.53</v>
      </c>
      <c r="DB6" s="33">
        <f t="shared" si="11"/>
        <v>74.94</v>
      </c>
      <c r="DC6" s="33">
        <f t="shared" si="11"/>
        <v>74.14</v>
      </c>
      <c r="DD6" s="33">
        <f t="shared" si="11"/>
        <v>73.83</v>
      </c>
      <c r="DE6" s="33">
        <f t="shared" si="11"/>
        <v>73.69</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0.47</v>
      </c>
      <c r="EI6" s="33">
        <f t="shared" si="14"/>
        <v>0.46</v>
      </c>
      <c r="EJ6" s="33">
        <f t="shared" si="14"/>
        <v>0.8</v>
      </c>
      <c r="EK6" s="33">
        <f t="shared" si="14"/>
        <v>0.69</v>
      </c>
      <c r="EL6" s="33">
        <f t="shared" si="14"/>
        <v>0.65</v>
      </c>
      <c r="EM6" s="32" t="str">
        <f>IF(EM7="","",IF(EM7="-","【-】","【"&amp;SUBSTITUTE(TEXT(EM7,"#,##0.00"),"-","△")&amp;"】"))</f>
        <v>【0.71】</v>
      </c>
    </row>
    <row r="7" spans="1:143" s="34" customFormat="1" x14ac:dyDescent="0.15">
      <c r="A7" s="26"/>
      <c r="B7" s="35">
        <v>2015</v>
      </c>
      <c r="C7" s="35">
        <v>53279</v>
      </c>
      <c r="D7" s="35">
        <v>47</v>
      </c>
      <c r="E7" s="35">
        <v>1</v>
      </c>
      <c r="F7" s="35">
        <v>0</v>
      </c>
      <c r="G7" s="35">
        <v>0</v>
      </c>
      <c r="H7" s="35" t="s">
        <v>93</v>
      </c>
      <c r="I7" s="35" t="s">
        <v>94</v>
      </c>
      <c r="J7" s="35" t="s">
        <v>95</v>
      </c>
      <c r="K7" s="35" t="s">
        <v>96</v>
      </c>
      <c r="L7" s="35" t="s">
        <v>97</v>
      </c>
      <c r="M7" s="36" t="s">
        <v>98</v>
      </c>
      <c r="N7" s="36" t="s">
        <v>99</v>
      </c>
      <c r="O7" s="36">
        <v>95.38</v>
      </c>
      <c r="P7" s="36">
        <v>3240</v>
      </c>
      <c r="Q7" s="36">
        <v>2520</v>
      </c>
      <c r="R7" s="36">
        <v>256.72000000000003</v>
      </c>
      <c r="S7" s="36">
        <v>9.82</v>
      </c>
      <c r="T7" s="36">
        <v>2375</v>
      </c>
      <c r="U7" s="36">
        <v>8.8000000000000007</v>
      </c>
      <c r="V7" s="36">
        <v>269.89</v>
      </c>
      <c r="W7" s="36">
        <v>32.33</v>
      </c>
      <c r="X7" s="36">
        <v>34.04</v>
      </c>
      <c r="Y7" s="36">
        <v>36.33</v>
      </c>
      <c r="Z7" s="36">
        <v>44.72</v>
      </c>
      <c r="AA7" s="36">
        <v>63.01</v>
      </c>
      <c r="AB7" s="36">
        <v>75.89</v>
      </c>
      <c r="AC7" s="36">
        <v>74.52</v>
      </c>
      <c r="AD7" s="36">
        <v>76.09</v>
      </c>
      <c r="AE7" s="36">
        <v>75.87</v>
      </c>
      <c r="AF7" s="36">
        <v>76.27</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2013.13</v>
      </c>
      <c r="BE7" s="36">
        <v>1755.69</v>
      </c>
      <c r="BF7" s="36">
        <v>1733.5</v>
      </c>
      <c r="BG7" s="36">
        <v>1621.26</v>
      </c>
      <c r="BH7" s="36">
        <v>1597.51</v>
      </c>
      <c r="BI7" s="36">
        <v>1124.6400000000001</v>
      </c>
      <c r="BJ7" s="36">
        <v>1108.26</v>
      </c>
      <c r="BK7" s="36">
        <v>1113.76</v>
      </c>
      <c r="BL7" s="36">
        <v>1125.69</v>
      </c>
      <c r="BM7" s="36">
        <v>1134.67</v>
      </c>
      <c r="BN7" s="36">
        <v>1242.9000000000001</v>
      </c>
      <c r="BO7" s="36">
        <v>29.49</v>
      </c>
      <c r="BP7" s="36">
        <v>30.6</v>
      </c>
      <c r="BQ7" s="36">
        <v>32.799999999999997</v>
      </c>
      <c r="BR7" s="36">
        <v>41.03</v>
      </c>
      <c r="BS7" s="36">
        <v>49.09</v>
      </c>
      <c r="BT7" s="36">
        <v>56.46</v>
      </c>
      <c r="BU7" s="36">
        <v>19.77</v>
      </c>
      <c r="BV7" s="36">
        <v>34.25</v>
      </c>
      <c r="BW7" s="36">
        <v>46.48</v>
      </c>
      <c r="BX7" s="36">
        <v>40.6</v>
      </c>
      <c r="BY7" s="36">
        <v>33.35</v>
      </c>
      <c r="BZ7" s="36">
        <v>397.82</v>
      </c>
      <c r="CA7" s="36">
        <v>388.32</v>
      </c>
      <c r="CB7" s="36">
        <v>362.66</v>
      </c>
      <c r="CC7" s="36">
        <v>327.92</v>
      </c>
      <c r="CD7" s="36">
        <v>336.25</v>
      </c>
      <c r="CE7" s="36">
        <v>306.49</v>
      </c>
      <c r="CF7" s="36">
        <v>878.73</v>
      </c>
      <c r="CG7" s="36">
        <v>501.18</v>
      </c>
      <c r="CH7" s="36">
        <v>376.61</v>
      </c>
      <c r="CI7" s="36">
        <v>440.03</v>
      </c>
      <c r="CJ7" s="36">
        <v>524.69000000000005</v>
      </c>
      <c r="CK7" s="36">
        <v>76.069999999999993</v>
      </c>
      <c r="CL7" s="36">
        <v>76.44</v>
      </c>
      <c r="CM7" s="36">
        <v>82.06</v>
      </c>
      <c r="CN7" s="36">
        <v>74.069999999999993</v>
      </c>
      <c r="CO7" s="36">
        <v>70.239999999999995</v>
      </c>
      <c r="CP7" s="36">
        <v>58.25</v>
      </c>
      <c r="CQ7" s="36">
        <v>57.17</v>
      </c>
      <c r="CR7" s="36">
        <v>57.55</v>
      </c>
      <c r="CS7" s="36">
        <v>57.43</v>
      </c>
      <c r="CT7" s="36">
        <v>57.29</v>
      </c>
      <c r="CU7" s="36">
        <v>57.58</v>
      </c>
      <c r="CV7" s="36">
        <v>95</v>
      </c>
      <c r="CW7" s="36">
        <v>95</v>
      </c>
      <c r="CX7" s="36">
        <v>95</v>
      </c>
      <c r="CY7" s="36">
        <v>95</v>
      </c>
      <c r="CZ7" s="36">
        <v>84.72</v>
      </c>
      <c r="DA7" s="36">
        <v>74.53</v>
      </c>
      <c r="DB7" s="36">
        <v>74.94</v>
      </c>
      <c r="DC7" s="36">
        <v>74.14</v>
      </c>
      <c r="DD7" s="36">
        <v>73.83</v>
      </c>
      <c r="DE7" s="36">
        <v>73.69</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0.47</v>
      </c>
      <c r="EI7" s="36">
        <v>0.46</v>
      </c>
      <c r="EJ7" s="36">
        <v>0.8</v>
      </c>
      <c r="EK7" s="36">
        <v>0.69</v>
      </c>
      <c r="EL7" s="36">
        <v>0.65</v>
      </c>
      <c r="EM7" s="36">
        <v>0.71</v>
      </c>
    </row>
    <row r="8" spans="1:143" x14ac:dyDescent="0.15">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x14ac:dyDescent="0.15">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x14ac:dyDescent="0.15">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2017-01-25T00:31:11Z</cp:lastPrinted>
  <dcterms:created xsi:type="dcterms:W3CDTF">2016-12-02T02:15:53Z</dcterms:created>
  <dcterms:modified xsi:type="dcterms:W3CDTF">2017-02-13T02:26:58Z</dcterms:modified>
  <cp:category/>
</cp:coreProperties>
</file>