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864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AL8" i="4" s="1"/>
  <c r="Q6" i="5"/>
  <c r="P6" i="5"/>
  <c r="W10" i="4" s="1"/>
  <c r="O6" i="5"/>
  <c r="P10" i="4" s="1"/>
  <c r="N6" i="5"/>
  <c r="I10" i="4" s="1"/>
  <c r="M6" i="5"/>
  <c r="L6" i="5"/>
  <c r="K6" i="5"/>
  <c r="P8" i="4" s="1"/>
  <c r="J6" i="5"/>
  <c r="I8" i="4" s="1"/>
  <c r="I6" i="5"/>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B10" i="4"/>
  <c r="W8" i="4"/>
  <c r="B8"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<sst xmlns="http://schemas.openxmlformats.org/spreadsheetml/2006/main" count="221" uniqueCount="111">
  <si>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</si>
  <si>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</si>
  <si>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</si>
  <si>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</si>
  <si>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</si>
  <si>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</si>
  <si>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</si>
  <si>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</si>
  <si>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</si>
  <si>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</si>
  <si>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</si>
  <si>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</si>
  <si>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</si>
  <si>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</si>
  <si>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</si>
  <si>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</si>
  <si>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</si>
  <si>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</si>
  <si>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</si>
  <si>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</si>
  <si>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</si>
  <si>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</si>
  <si>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</si>
  <si>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</si>
  <si>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</si>
  <si>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</si>
  <si>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</si>
  <si>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</si>
  <si>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</si>
  <si>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</si>
  <si>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</si>
  <si>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</si>
  <si>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</si>
  <si>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</si>
  <si>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</si>
  <si>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</si>
  <si>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</si>
  <si>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</si>
  <si>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</si>
  <si>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</si>
  <si>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</si>
  <si>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23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</si>
  <si>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</si>
  <si>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</si>
  <si>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</si>
  <si>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</si>
  <si>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</si>
  <si>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</si>
  <si>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</si>
  <si>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</si>
  <si>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</si>
  <si>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</si>
  <si>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</si>
  <si>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</si>
  <si>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</si>
  <si>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</si>
  <si>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</si>
  <si>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</si>
  <si>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</si>
  <si>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</si>
  <si>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</si>
  <si>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</si>
  <si>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</si>
  <si>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</si>
  <si>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</si>
  <si>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</si>
  <si>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</si>
  <si>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</si>
  <si>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</si>
  <si>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</si>
  <si>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</si>
  <si>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</si>
  <si>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</si>
  <si>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</si>
  <si>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</si>
  <si>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</si>
  <si>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</si>
  <si>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</si>
  <si>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</si>
  <si>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</si>
  <si>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</si>
  <si>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</si>
  <si>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</si>
  <si>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</si>
  <si>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</si>
  <si>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</si>
  <si>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</si>
  <si>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</si>
  <si>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</si>
  <si>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</si>
  <si>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</si>
  <si>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</si>
  <si>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</si>
  <si>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</si>
  <si>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</si>
  <si>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</si>
  <si>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上小阿仁村</t>
  </si>
  <si>
    <t>法非適用</t>
  </si>
  <si>
    <t>下水道事業</t>
  </si>
  <si>
    <t>特定環境保全公共下水道</t>
  </si>
  <si>
    <t>D3</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</si>
  <si>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</si>
  <si>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</si>
  <si>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</si>
  <si>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</si>
  <si>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</si>
  <si>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</si>
  <si>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</si>
  <si>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xml:space="preserve">
　供用開始から１５年以上になるが、管路の耐用年数から考慮すると、経過年数は浅い。
　今後も当面の間更新する見込みはないが、不明水等の原因究明や更新時期を見極めるための管路調査を実施し、計画的な更新準備を進める。</t>
    <rPh sb="2" eb="4">
      <t>キョウヨウ</t>
    </rPh>
    <rPh sb="4" eb="6">
      <t>カイシ</t>
    </rPh>
    <rPh sb="10" eb="13">
      <t>ネンイジョウ</t>
    </rPh>
    <rPh sb="18" eb="20">
      <t>カンロ</t>
    </rPh>
    <rPh sb="21" eb="23">
      <t>タイヨウ</t>
    </rPh>
    <rPh sb="23" eb="25">
      <t>ネンスウ</t>
    </rPh>
    <rPh sb="27" eb="29">
      <t>コウリョ</t>
    </rPh>
    <rPh sb="33" eb="35">
      <t>ケイカ</t>
    </rPh>
    <rPh sb="35" eb="37">
      <t>ネンスウ</t>
    </rPh>
    <rPh sb="38" eb="39">
      <t>アサ</t>
    </rPh>
    <rPh sb="43" eb="45">
      <t>コンゴ</t>
    </rPh>
    <rPh sb="46" eb="48">
      <t>トウメン</t>
    </rPh>
    <rPh sb="49" eb="50">
      <t>アイダ</t>
    </rPh>
    <rPh sb="50" eb="52">
      <t>コウシン</t>
    </rPh>
    <rPh sb="54" eb="56">
      <t>ミコ</t>
    </rPh>
    <rPh sb="62" eb="64">
      <t>フメイ</t>
    </rPh>
    <rPh sb="64" eb="65">
      <t>スイ</t>
    </rPh>
    <rPh sb="65" eb="66">
      <t>トウ</t>
    </rPh>
    <rPh sb="67" eb="69">
      <t>ゲンイン</t>
    </rPh>
    <rPh sb="69" eb="71">
      <t>キュウメイ</t>
    </rPh>
    <rPh sb="72" eb="74">
      <t>コウシン</t>
    </rPh>
    <rPh sb="74" eb="76">
      <t>ジキ</t>
    </rPh>
    <rPh sb="77" eb="79">
      <t>ミキワ</t>
    </rPh>
    <rPh sb="84" eb="86">
      <t>カンロ</t>
    </rPh>
    <rPh sb="86" eb="88">
      <t>チョウサ</t>
    </rPh>
    <rPh sb="89" eb="91">
      <t>ジッシ</t>
    </rPh>
    <rPh sb="93" eb="96">
      <t>ケイカクテキ</t>
    </rPh>
    <rPh sb="97" eb="99">
      <t>コウシン</t>
    </rPh>
    <rPh sb="99" eb="101">
      <t>ジュンビ</t>
    </rPh>
    <rPh sb="102" eb="103">
      <t>スス</t>
    </rPh>
    <phoneticPr fontId="4"/>
  </si>
  <si>
    <t xml:space="preserve">
　平成２５年度の料金改定によりそれぞれ数値が向上し、経営改善が見られた。
　また、償還金が減少してきたこともその大きな要因となっている。
　供用開始から１５年以上が経過しているため、今後は機器の更新時期を向える。集中的な財政負担を避けるために長寿命化などの措置を講じながら、計画的な更新・統合等の検討に努める。管路においては、当面更新する見込みはないが、管路調査等を実施し、計画的な更新準備を進める。
　施設利用率が32％程度に留まっており、今後も当初の計画人口は見込めないことから、隣接する処理区との統合を図りながら、村全体として効率的な施設運営を進めていく。</t>
    <rPh sb="2" eb="4">
      <t>ヘイセイ</t>
    </rPh>
    <rPh sb="6" eb="8">
      <t>ネンド</t>
    </rPh>
    <rPh sb="9" eb="11">
      <t>リョウキン</t>
    </rPh>
    <rPh sb="11" eb="13">
      <t>カイテイ</t>
    </rPh>
    <rPh sb="20" eb="22">
      <t>スウチ</t>
    </rPh>
    <rPh sb="23" eb="25">
      <t>コウジョウ</t>
    </rPh>
    <rPh sb="27" eb="29">
      <t>ケイエイ</t>
    </rPh>
    <rPh sb="29" eb="31">
      <t>カイゼン</t>
    </rPh>
    <rPh sb="32" eb="33">
      <t>ミ</t>
    </rPh>
    <rPh sb="42" eb="45">
      <t>ショウカンキン</t>
    </rPh>
    <rPh sb="46" eb="48">
      <t>ゲンショウ</t>
    </rPh>
    <rPh sb="57" eb="58">
      <t>オオ</t>
    </rPh>
    <rPh sb="60" eb="62">
      <t>ヨウイン</t>
    </rPh>
    <rPh sb="71" eb="73">
      <t>キョウヨウ</t>
    </rPh>
    <rPh sb="73" eb="75">
      <t>カイシ</t>
    </rPh>
    <rPh sb="79" eb="80">
      <t>ネン</t>
    </rPh>
    <rPh sb="80" eb="82">
      <t>イジョウ</t>
    </rPh>
    <rPh sb="83" eb="85">
      <t>ケイカ</t>
    </rPh>
    <rPh sb="92" eb="94">
      <t>コンゴ</t>
    </rPh>
    <rPh sb="95" eb="97">
      <t>キキ</t>
    </rPh>
    <rPh sb="98" eb="100">
      <t>コウシン</t>
    </rPh>
    <rPh sb="100" eb="102">
      <t>ジキ</t>
    </rPh>
    <rPh sb="103" eb="104">
      <t>ムカ</t>
    </rPh>
    <rPh sb="107" eb="110">
      <t>シュウチュウテキ</t>
    </rPh>
    <rPh sb="111" eb="113">
      <t>ザイセイ</t>
    </rPh>
    <rPh sb="113" eb="115">
      <t>フタン</t>
    </rPh>
    <rPh sb="116" eb="117">
      <t>サ</t>
    </rPh>
    <rPh sb="122" eb="123">
      <t>チョウ</t>
    </rPh>
    <rPh sb="123" eb="126">
      <t>ジュミョウカ</t>
    </rPh>
    <rPh sb="129" eb="131">
      <t>ソチ</t>
    </rPh>
    <rPh sb="132" eb="133">
      <t>コウ</t>
    </rPh>
    <rPh sb="138" eb="141">
      <t>ケイカクテキ</t>
    </rPh>
    <rPh sb="142" eb="144">
      <t>コウシン</t>
    </rPh>
    <rPh sb="145" eb="147">
      <t>トウゴウ</t>
    </rPh>
    <rPh sb="147" eb="148">
      <t>トウ</t>
    </rPh>
    <rPh sb="149" eb="151">
      <t>ケントウ</t>
    </rPh>
    <rPh sb="152" eb="153">
      <t>ツト</t>
    </rPh>
    <rPh sb="156" eb="158">
      <t>カンロ</t>
    </rPh>
    <rPh sb="164" eb="166">
      <t>トウメン</t>
    </rPh>
    <rPh sb="166" eb="168">
      <t>コウシン</t>
    </rPh>
    <rPh sb="170" eb="172">
      <t>ミコ</t>
    </rPh>
    <rPh sb="178" eb="180">
      <t>カンロ</t>
    </rPh>
    <rPh sb="180" eb="182">
      <t>チョウサ</t>
    </rPh>
    <rPh sb="182" eb="183">
      <t>トウ</t>
    </rPh>
    <rPh sb="184" eb="186">
      <t>ジッシ</t>
    </rPh>
    <rPh sb="188" eb="191">
      <t>ケイカクテキ</t>
    </rPh>
    <rPh sb="192" eb="194">
      <t>コウシン</t>
    </rPh>
    <rPh sb="194" eb="196">
      <t>ジュンビ</t>
    </rPh>
    <rPh sb="197" eb="198">
      <t>スス</t>
    </rPh>
    <rPh sb="203" eb="205">
      <t>シセツ</t>
    </rPh>
    <rPh sb="205" eb="208">
      <t>リヨウリツ</t>
    </rPh>
    <rPh sb="212" eb="214">
      <t>テイド</t>
    </rPh>
    <rPh sb="215" eb="216">
      <t>トド</t>
    </rPh>
    <rPh sb="222" eb="224">
      <t>コンゴ</t>
    </rPh>
    <rPh sb="225" eb="227">
      <t>トウショ</t>
    </rPh>
    <rPh sb="228" eb="230">
      <t>ケイカク</t>
    </rPh>
    <rPh sb="230" eb="232">
      <t>ジンコウ</t>
    </rPh>
    <rPh sb="233" eb="235">
      <t>ミコ</t>
    </rPh>
    <rPh sb="243" eb="245">
      <t>リンセツ</t>
    </rPh>
    <rPh sb="247" eb="249">
      <t>ショリ</t>
    </rPh>
    <rPh sb="249" eb="250">
      <t>ク</t>
    </rPh>
    <rPh sb="252" eb="254">
      <t>トウゴウ</t>
    </rPh>
    <rPh sb="255" eb="256">
      <t>ハカ</t>
    </rPh>
    <rPh sb="261" eb="262">
      <t>ムラ</t>
    </rPh>
    <rPh sb="262" eb="264">
      <t>ゼンタイ</t>
    </rPh>
    <rPh sb="267" eb="270">
      <t>コウリツテキ</t>
    </rPh>
    <rPh sb="271" eb="273">
      <t>シセツ</t>
    </rPh>
    <rPh sb="273" eb="275">
      <t>ウンエイ</t>
    </rPh>
    <rPh sb="276" eb="277">
      <t>スス</t>
    </rPh>
    <phoneticPr fontId="4"/>
  </si>
  <si>
    <t xml:space="preserve">
　総収益の内訳としては料金収入で約５割、一般会計繰入金で約５割という収益構造となっており、一般会計繰入金に依存せざるを得ない状況である。
　収益的収支比率が100％に満たないものの、平成２５年度の料金改定では前年度比146％と向上し、現在では料金改定前と比較すると159％に向上している。
　企業債残高対事業規模比率については、地方債償還金のほぼ全額を一般会計からの繰入金で賄っているため、当該値の表示がされていない。
　料金改定前をピークに汚水処理原価については減少してきているが、依然、平均値を超える水準にある。人口の減少に伴い、汚水処理費も年々減少にある中で、有収水量に占める不明水の割合が多くなってきている事が要因と考えられる。
　償還金の減少や料金改定に伴い、汚水処理原価が減少していることから、経費回収率も前年比107％と向上している。
　水洗化率については、平均値と比較しても高い水準となっている。</t>
    <rPh sb="2" eb="5">
      <t>ソウシュウエキ</t>
    </rPh>
    <rPh sb="6" eb="8">
      <t>ウチワケ</t>
    </rPh>
    <rPh sb="12" eb="14">
      <t>リョウキン</t>
    </rPh>
    <rPh sb="14" eb="16">
      <t>シュウニュウ</t>
    </rPh>
    <rPh sb="17" eb="18">
      <t>ヤク</t>
    </rPh>
    <rPh sb="19" eb="20">
      <t>ワリ</t>
    </rPh>
    <rPh sb="21" eb="23">
      <t>イッパン</t>
    </rPh>
    <rPh sb="23" eb="25">
      <t>カイケイ</t>
    </rPh>
    <rPh sb="25" eb="27">
      <t>クリイレ</t>
    </rPh>
    <rPh sb="27" eb="28">
      <t>キン</t>
    </rPh>
    <rPh sb="29" eb="30">
      <t>ヤク</t>
    </rPh>
    <rPh sb="31" eb="32">
      <t>ワリ</t>
    </rPh>
    <rPh sb="35" eb="37">
      <t>シュウエキ</t>
    </rPh>
    <rPh sb="37" eb="39">
      <t>コウゾウ</t>
    </rPh>
    <rPh sb="46" eb="48">
      <t>イッパン</t>
    </rPh>
    <rPh sb="48" eb="50">
      <t>カイケイ</t>
    </rPh>
    <rPh sb="50" eb="52">
      <t>クリイレ</t>
    </rPh>
    <rPh sb="52" eb="53">
      <t>キン</t>
    </rPh>
    <rPh sb="54" eb="56">
      <t>イゾン</t>
    </rPh>
    <rPh sb="60" eb="61">
      <t>エ</t>
    </rPh>
    <rPh sb="63" eb="65">
      <t>ジョウキョウ</t>
    </rPh>
    <rPh sb="71" eb="74">
      <t>シュウエキテキ</t>
    </rPh>
    <rPh sb="74" eb="76">
      <t>シュウシ</t>
    </rPh>
    <rPh sb="76" eb="78">
      <t>ヒリツ</t>
    </rPh>
    <rPh sb="84" eb="85">
      <t>ミ</t>
    </rPh>
    <rPh sb="92" eb="94">
      <t>ヘイセイ</t>
    </rPh>
    <rPh sb="96" eb="98">
      <t>ネンド</t>
    </rPh>
    <rPh sb="99" eb="101">
      <t>リョウキン</t>
    </rPh>
    <rPh sb="101" eb="103">
      <t>カイテイ</t>
    </rPh>
    <rPh sb="105" eb="109">
      <t>ゼンネンドヒ</t>
    </rPh>
    <rPh sb="114" eb="116">
      <t>コウジョウ</t>
    </rPh>
    <rPh sb="118" eb="120">
      <t>ゲンザイ</t>
    </rPh>
    <rPh sb="122" eb="124">
      <t>リョウキン</t>
    </rPh>
    <rPh sb="124" eb="126">
      <t>カイテイ</t>
    </rPh>
    <rPh sb="126" eb="127">
      <t>マエ</t>
    </rPh>
    <rPh sb="128" eb="130">
      <t>ヒカク</t>
    </rPh>
    <rPh sb="138" eb="140">
      <t>コウジョウ</t>
    </rPh>
    <rPh sb="147" eb="149">
      <t>キギョウ</t>
    </rPh>
    <rPh sb="149" eb="150">
      <t>サイ</t>
    </rPh>
    <rPh sb="150" eb="152">
      <t>ザンダカ</t>
    </rPh>
    <rPh sb="152" eb="153">
      <t>タイ</t>
    </rPh>
    <rPh sb="153" eb="155">
      <t>ジギョウ</t>
    </rPh>
    <rPh sb="155" eb="157">
      <t>キボ</t>
    </rPh>
    <rPh sb="157" eb="159">
      <t>ヒリツ</t>
    </rPh>
    <rPh sb="165" eb="168">
      <t>チホウサイ</t>
    </rPh>
    <rPh sb="168" eb="170">
      <t>ショウカン</t>
    </rPh>
    <rPh sb="170" eb="171">
      <t>キン</t>
    </rPh>
    <rPh sb="174" eb="176">
      <t>ゼンガク</t>
    </rPh>
    <rPh sb="177" eb="179">
      <t>イッパン</t>
    </rPh>
    <rPh sb="179" eb="181">
      <t>カイケイ</t>
    </rPh>
    <rPh sb="184" eb="186">
      <t>クリイレ</t>
    </rPh>
    <rPh sb="186" eb="187">
      <t>キン</t>
    </rPh>
    <rPh sb="188" eb="189">
      <t>マカナ</t>
    </rPh>
    <rPh sb="196" eb="198">
      <t>トウガイ</t>
    </rPh>
    <rPh sb="198" eb="199">
      <t>チ</t>
    </rPh>
    <rPh sb="200" eb="202">
      <t>ヒョウジ</t>
    </rPh>
    <rPh sb="212" eb="214">
      <t>リョウキン</t>
    </rPh>
    <rPh sb="214" eb="216">
      <t>カイテイ</t>
    </rPh>
    <rPh sb="216" eb="217">
      <t>マエ</t>
    </rPh>
    <rPh sb="222" eb="224">
      <t>オスイ</t>
    </rPh>
    <rPh sb="224" eb="226">
      <t>ショリ</t>
    </rPh>
    <rPh sb="226" eb="228">
      <t>ゲンカ</t>
    </rPh>
    <rPh sb="233" eb="235">
      <t>ゲンショウ</t>
    </rPh>
    <rPh sb="243" eb="245">
      <t>イゼン</t>
    </rPh>
    <rPh sb="246" eb="249">
      <t>ヘイキンチ</t>
    </rPh>
    <rPh sb="250" eb="251">
      <t>コ</t>
    </rPh>
    <rPh sb="253" eb="255">
      <t>スイジュン</t>
    </rPh>
    <rPh sb="259" eb="261">
      <t>ジンコウ</t>
    </rPh>
    <rPh sb="262" eb="264">
      <t>ゲンショウ</t>
    </rPh>
    <rPh sb="265" eb="266">
      <t>トモナ</t>
    </rPh>
    <rPh sb="268" eb="270">
      <t>オスイ</t>
    </rPh>
    <rPh sb="270" eb="272">
      <t>ショリ</t>
    </rPh>
    <rPh sb="272" eb="273">
      <t>ヒ</t>
    </rPh>
    <rPh sb="274" eb="276">
      <t>ネンネン</t>
    </rPh>
    <rPh sb="276" eb="278">
      <t>ゲンショウ</t>
    </rPh>
    <rPh sb="281" eb="282">
      <t>ナカ</t>
    </rPh>
    <rPh sb="284" eb="286">
      <t>ユウシュウ</t>
    </rPh>
    <rPh sb="286" eb="288">
      <t>スイリョウ</t>
    </rPh>
    <rPh sb="289" eb="290">
      <t>シ</t>
    </rPh>
    <rPh sb="292" eb="294">
      <t>フメイ</t>
    </rPh>
    <rPh sb="294" eb="295">
      <t>スイ</t>
    </rPh>
    <rPh sb="296" eb="298">
      <t>ワリアイ</t>
    </rPh>
    <rPh sb="299" eb="300">
      <t>オオ</t>
    </rPh>
    <rPh sb="308" eb="309">
      <t>コト</t>
    </rPh>
    <rPh sb="310" eb="312">
      <t>ヨウイン</t>
    </rPh>
    <rPh sb="313" eb="314">
      <t>カンガ</t>
    </rPh>
    <rPh sb="321" eb="324">
      <t>ショウカンキン</t>
    </rPh>
    <rPh sb="325" eb="327">
      <t>ゲンショウ</t>
    </rPh>
    <rPh sb="328" eb="330">
      <t>リョウキン</t>
    </rPh>
    <rPh sb="330" eb="332">
      <t>カイテイ</t>
    </rPh>
    <rPh sb="333" eb="334">
      <t>トモナ</t>
    </rPh>
    <rPh sb="336" eb="338">
      <t>オスイ</t>
    </rPh>
    <rPh sb="338" eb="340">
      <t>ショリ</t>
    </rPh>
    <rPh sb="340" eb="342">
      <t>ゲンカ</t>
    </rPh>
    <rPh sb="343" eb="345">
      <t>ゲンショウ</t>
    </rPh>
    <rPh sb="354" eb="356">
      <t>ケイヒ</t>
    </rPh>
    <rPh sb="356" eb="358">
      <t>カイシュウ</t>
    </rPh>
    <rPh sb="358" eb="359">
      <t>リツ</t>
    </rPh>
    <rPh sb="368" eb="370">
      <t>コウジョウ</t>
    </rPh>
    <rPh sb="377" eb="380">
      <t>スイセンカ</t>
    </rPh>
    <rPh sb="380" eb="381">
      <t>リツ</t>
    </rPh>
    <rPh sb="387" eb="390">
      <t>ヘイキンチ</t>
    </rPh>
    <rPh sb="391" eb="393">
      <t>ヒカク</t>
    </rPh>
    <rPh sb="396" eb="397">
      <t>タカ</t>
    </rPh>
    <rPh sb="398" eb="400">
      <t>スイジュン</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</si>
</sst>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89713664"/>
        <c:axId val="897158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0.05</c:v>
                </c:pt>
                <c:pt idx="1">
                  <c:v>0.05</c:v>
                </c:pt>
                <c:pt idx="2">
                  <c:v>7.0000000000000007E-2</c:v>
                </c:pt>
                <c:pt idx="3">
                  <c:v>0.08</c:v>
                </c:pt>
                <c:pt idx="4">
                  <c:v>0.39</c:v>
                </c:pt>
              </c:numCache>
            </c:numRef>
          </c:val>
          <c:smooth val="0"/>
        </c:ser>
        <c:dLbls>
          <c:showLegendKey val="0"/>
          <c:showVal val="0"/>
          <c:showCatName val="0"/>
          <c:showSerName val="0"/>
          <c:showPercent val="0"/>
          <c:showBubbleSize val="0"/>
        </c:dLbls>
        <c:marker val="1"/>
        <c:smooth val="0"/>
        <c:axId val="89713664"/>
        <c:axId val="89715840"/>
      </c:lineChart>
      <c:dateAx>
        <c:axId val="89713664"/>
        <c:scaling>
          <c:orientation val="minMax"/>
        </c:scaling>
        <c:delete val="1"/>
        <c:axPos val="b"/>
        <c:numFmt formatCode="ge" sourceLinked="1"/>
        <c:majorTickMark val="none"/>
        <c:minorTickMark val="none"/>
        <c:tickLblPos val="none"/>
        <c:crossAx val="89715840"/>
        <c:crosses val="autoZero"/>
        <c:auto val="1"/>
        <c:lblOffset val="100"/>
        <c:baseTimeUnit val="years"/>
      </c:dateAx>
      <c:valAx>
        <c:axId val="897158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97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34.47</c:v>
                </c:pt>
                <c:pt idx="1">
                  <c:v>34.74</c:v>
                </c:pt>
                <c:pt idx="2">
                  <c:v>35.39</c:v>
                </c:pt>
                <c:pt idx="3">
                  <c:v>35.53</c:v>
                </c:pt>
                <c:pt idx="4">
                  <c:v>32.24</c:v>
                </c:pt>
              </c:numCache>
            </c:numRef>
          </c:val>
        </c:ser>
        <c:dLbls>
          <c:showLegendKey val="0"/>
          <c:showVal val="0"/>
          <c:showCatName val="0"/>
          <c:showSerName val="0"/>
          <c:showPercent val="0"/>
          <c:showBubbleSize val="0"/>
        </c:dLbls>
        <c:gapWidth val="150"/>
        <c:axId val="90774912"/>
        <c:axId val="908057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36.799999999999997</c:v>
                </c:pt>
                <c:pt idx="1">
                  <c:v>36.67</c:v>
                </c:pt>
                <c:pt idx="2">
                  <c:v>36.200000000000003</c:v>
                </c:pt>
                <c:pt idx="3">
                  <c:v>34.74</c:v>
                </c:pt>
                <c:pt idx="4">
                  <c:v>36.65</c:v>
                </c:pt>
              </c:numCache>
            </c:numRef>
          </c:val>
          <c:smooth val="0"/>
        </c:ser>
        <c:dLbls>
          <c:showLegendKey val="0"/>
          <c:showVal val="0"/>
          <c:showCatName val="0"/>
          <c:showSerName val="0"/>
          <c:showPercent val="0"/>
          <c:showBubbleSize val="0"/>
        </c:dLbls>
        <c:marker val="1"/>
        <c:smooth val="0"/>
        <c:axId val="90774912"/>
        <c:axId val="90805760"/>
      </c:lineChart>
      <c:dateAx>
        <c:axId val="90774912"/>
        <c:scaling>
          <c:orientation val="minMax"/>
        </c:scaling>
        <c:delete val="1"/>
        <c:axPos val="b"/>
        <c:numFmt formatCode="ge" sourceLinked="1"/>
        <c:majorTickMark val="none"/>
        <c:minorTickMark val="none"/>
        <c:tickLblPos val="none"/>
        <c:crossAx val="90805760"/>
        <c:crosses val="autoZero"/>
        <c:auto val="1"/>
        <c:lblOffset val="100"/>
        <c:baseTimeUnit val="years"/>
      </c:dateAx>
      <c:valAx>
        <c:axId val="908057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07749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82.02</c:v>
                </c:pt>
                <c:pt idx="1">
                  <c:v>82.98</c:v>
                </c:pt>
                <c:pt idx="2">
                  <c:v>83.36</c:v>
                </c:pt>
                <c:pt idx="3">
                  <c:v>83.6</c:v>
                </c:pt>
                <c:pt idx="4">
                  <c:v>84.01</c:v>
                </c:pt>
              </c:numCache>
            </c:numRef>
          </c:val>
        </c:ser>
        <c:dLbls>
          <c:showLegendKey val="0"/>
          <c:showVal val="0"/>
          <c:showCatName val="0"/>
          <c:showSerName val="0"/>
          <c:showPercent val="0"/>
          <c:showBubbleSize val="0"/>
        </c:dLbls>
        <c:gapWidth val="150"/>
        <c:axId val="90819584"/>
        <c:axId val="908299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71.62</c:v>
                </c:pt>
                <c:pt idx="1">
                  <c:v>71.239999999999995</c:v>
                </c:pt>
                <c:pt idx="2">
                  <c:v>71.069999999999993</c:v>
                </c:pt>
                <c:pt idx="3">
                  <c:v>70.14</c:v>
                </c:pt>
                <c:pt idx="4">
                  <c:v>68.83</c:v>
                </c:pt>
              </c:numCache>
            </c:numRef>
          </c:val>
          <c:smooth val="0"/>
        </c:ser>
        <c:dLbls>
          <c:showLegendKey val="0"/>
          <c:showVal val="0"/>
          <c:showCatName val="0"/>
          <c:showSerName val="0"/>
          <c:showPercent val="0"/>
          <c:showBubbleSize val="0"/>
        </c:dLbls>
        <c:marker val="1"/>
        <c:smooth val="0"/>
        <c:axId val="90819584"/>
        <c:axId val="90829952"/>
      </c:lineChart>
      <c:dateAx>
        <c:axId val="90819584"/>
        <c:scaling>
          <c:orientation val="minMax"/>
        </c:scaling>
        <c:delete val="1"/>
        <c:axPos val="b"/>
        <c:numFmt formatCode="ge" sourceLinked="1"/>
        <c:majorTickMark val="none"/>
        <c:minorTickMark val="none"/>
        <c:tickLblPos val="none"/>
        <c:crossAx val="90829952"/>
        <c:crosses val="autoZero"/>
        <c:auto val="1"/>
        <c:lblOffset val="100"/>
        <c:baseTimeUnit val="years"/>
      </c:dateAx>
      <c:valAx>
        <c:axId val="90829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08195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57.08</c:v>
                </c:pt>
                <c:pt idx="1">
                  <c:v>55.59</c:v>
                </c:pt>
                <c:pt idx="2">
                  <c:v>81.08</c:v>
                </c:pt>
                <c:pt idx="3">
                  <c:v>85.22</c:v>
                </c:pt>
                <c:pt idx="4">
                  <c:v>88.77</c:v>
                </c:pt>
              </c:numCache>
            </c:numRef>
          </c:val>
        </c:ser>
        <c:dLbls>
          <c:showLegendKey val="0"/>
          <c:showVal val="0"/>
          <c:showCatName val="0"/>
          <c:showSerName val="0"/>
          <c:showPercent val="0"/>
          <c:showBubbleSize val="0"/>
        </c:dLbls>
        <c:gapWidth val="150"/>
        <c:axId val="89623168"/>
        <c:axId val="896376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89623168"/>
        <c:axId val="89637632"/>
      </c:lineChart>
      <c:dateAx>
        <c:axId val="89623168"/>
        <c:scaling>
          <c:orientation val="minMax"/>
        </c:scaling>
        <c:delete val="1"/>
        <c:axPos val="b"/>
        <c:numFmt formatCode="ge" sourceLinked="1"/>
        <c:majorTickMark val="none"/>
        <c:minorTickMark val="none"/>
        <c:tickLblPos val="none"/>
        <c:crossAx val="89637632"/>
        <c:crosses val="autoZero"/>
        <c:auto val="1"/>
        <c:lblOffset val="100"/>
        <c:baseTimeUnit val="years"/>
      </c:dateAx>
      <c:valAx>
        <c:axId val="896376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96231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89651456"/>
        <c:axId val="903991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89651456"/>
        <c:axId val="90399104"/>
      </c:lineChart>
      <c:dateAx>
        <c:axId val="89651456"/>
        <c:scaling>
          <c:orientation val="minMax"/>
        </c:scaling>
        <c:delete val="1"/>
        <c:axPos val="b"/>
        <c:numFmt formatCode="ge" sourceLinked="1"/>
        <c:majorTickMark val="none"/>
        <c:minorTickMark val="none"/>
        <c:tickLblPos val="none"/>
        <c:crossAx val="90399104"/>
        <c:crosses val="autoZero"/>
        <c:auto val="1"/>
        <c:lblOffset val="100"/>
        <c:baseTimeUnit val="years"/>
      </c:dateAx>
      <c:valAx>
        <c:axId val="903991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9651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0433408"/>
        <c:axId val="905052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0433408"/>
        <c:axId val="90505216"/>
      </c:lineChart>
      <c:dateAx>
        <c:axId val="90433408"/>
        <c:scaling>
          <c:orientation val="minMax"/>
        </c:scaling>
        <c:delete val="1"/>
        <c:axPos val="b"/>
        <c:numFmt formatCode="ge" sourceLinked="1"/>
        <c:majorTickMark val="none"/>
        <c:minorTickMark val="none"/>
        <c:tickLblPos val="none"/>
        <c:crossAx val="90505216"/>
        <c:crosses val="autoZero"/>
        <c:auto val="1"/>
        <c:lblOffset val="100"/>
        <c:baseTimeUnit val="years"/>
      </c:dateAx>
      <c:valAx>
        <c:axId val="905052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04334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0537984"/>
        <c:axId val="905399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0537984"/>
        <c:axId val="90539904"/>
      </c:lineChart>
      <c:dateAx>
        <c:axId val="90537984"/>
        <c:scaling>
          <c:orientation val="minMax"/>
        </c:scaling>
        <c:delete val="1"/>
        <c:axPos val="b"/>
        <c:numFmt formatCode="ge" sourceLinked="1"/>
        <c:majorTickMark val="none"/>
        <c:minorTickMark val="none"/>
        <c:tickLblPos val="none"/>
        <c:crossAx val="90539904"/>
        <c:crosses val="autoZero"/>
        <c:auto val="1"/>
        <c:lblOffset val="100"/>
        <c:baseTimeUnit val="years"/>
      </c:dateAx>
      <c:valAx>
        <c:axId val="905399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05379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0578304"/>
        <c:axId val="905845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0578304"/>
        <c:axId val="90584576"/>
      </c:lineChart>
      <c:dateAx>
        <c:axId val="90578304"/>
        <c:scaling>
          <c:orientation val="minMax"/>
        </c:scaling>
        <c:delete val="1"/>
        <c:axPos val="b"/>
        <c:numFmt formatCode="ge" sourceLinked="1"/>
        <c:majorTickMark val="none"/>
        <c:minorTickMark val="none"/>
        <c:tickLblPos val="none"/>
        <c:crossAx val="90584576"/>
        <c:crosses val="autoZero"/>
        <c:auto val="1"/>
        <c:lblOffset val="100"/>
        <c:baseTimeUnit val="years"/>
      </c:dateAx>
      <c:valAx>
        <c:axId val="905845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05783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1926.69</c:v>
                </c:pt>
                <c:pt idx="1">
                  <c:v>1633.01</c:v>
                </c:pt>
                <c:pt idx="2">
                  <c:v>956.6</c:v>
                </c:pt>
                <c:pt idx="3">
                  <c:v>721.62</c:v>
                </c:pt>
                <c:pt idx="4" formatCode="#,##0.00;&quot;△&quot;#,##0.00">
                  <c:v>0</c:v>
                </c:pt>
              </c:numCache>
            </c:numRef>
          </c:val>
        </c:ser>
        <c:dLbls>
          <c:showLegendKey val="0"/>
          <c:showVal val="0"/>
          <c:showCatName val="0"/>
          <c:showSerName val="0"/>
          <c:showPercent val="0"/>
          <c:showBubbleSize val="0"/>
        </c:dLbls>
        <c:gapWidth val="150"/>
        <c:axId val="90596864"/>
        <c:axId val="905987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1835.56</c:v>
                </c:pt>
                <c:pt idx="1">
                  <c:v>1716.82</c:v>
                </c:pt>
                <c:pt idx="2">
                  <c:v>1554.05</c:v>
                </c:pt>
                <c:pt idx="3">
                  <c:v>1671.86</c:v>
                </c:pt>
                <c:pt idx="4">
                  <c:v>3078.6</c:v>
                </c:pt>
              </c:numCache>
            </c:numRef>
          </c:val>
          <c:smooth val="0"/>
        </c:ser>
        <c:dLbls>
          <c:showLegendKey val="0"/>
          <c:showVal val="0"/>
          <c:showCatName val="0"/>
          <c:showSerName val="0"/>
          <c:showPercent val="0"/>
          <c:showBubbleSize val="0"/>
        </c:dLbls>
        <c:marker val="1"/>
        <c:smooth val="0"/>
        <c:axId val="90596864"/>
        <c:axId val="90598784"/>
      </c:lineChart>
      <c:dateAx>
        <c:axId val="90596864"/>
        <c:scaling>
          <c:orientation val="minMax"/>
        </c:scaling>
        <c:delete val="1"/>
        <c:axPos val="b"/>
        <c:numFmt formatCode="ge" sourceLinked="1"/>
        <c:majorTickMark val="none"/>
        <c:minorTickMark val="none"/>
        <c:tickLblPos val="none"/>
        <c:crossAx val="90598784"/>
        <c:crosses val="autoZero"/>
        <c:auto val="1"/>
        <c:lblOffset val="100"/>
        <c:baseTimeUnit val="years"/>
      </c:dateAx>
      <c:valAx>
        <c:axId val="905987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05968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27.59</c:v>
                </c:pt>
                <c:pt idx="1">
                  <c:v>27.88</c:v>
                </c:pt>
                <c:pt idx="2">
                  <c:v>51.34</c:v>
                </c:pt>
                <c:pt idx="3">
                  <c:v>57.48</c:v>
                </c:pt>
                <c:pt idx="4">
                  <c:v>61.94</c:v>
                </c:pt>
              </c:numCache>
            </c:numRef>
          </c:val>
        </c:ser>
        <c:dLbls>
          <c:showLegendKey val="0"/>
          <c:showVal val="0"/>
          <c:showCatName val="0"/>
          <c:showSerName val="0"/>
          <c:showPercent val="0"/>
          <c:showBubbleSize val="0"/>
        </c:dLbls>
        <c:gapWidth val="150"/>
        <c:axId val="90727168"/>
        <c:axId val="907290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52.89</c:v>
                </c:pt>
                <c:pt idx="1">
                  <c:v>51.73</c:v>
                </c:pt>
                <c:pt idx="2">
                  <c:v>53.01</c:v>
                </c:pt>
                <c:pt idx="3">
                  <c:v>50.54</c:v>
                </c:pt>
                <c:pt idx="4">
                  <c:v>49.22</c:v>
                </c:pt>
              </c:numCache>
            </c:numRef>
          </c:val>
          <c:smooth val="0"/>
        </c:ser>
        <c:dLbls>
          <c:showLegendKey val="0"/>
          <c:showVal val="0"/>
          <c:showCatName val="0"/>
          <c:showSerName val="0"/>
          <c:showPercent val="0"/>
          <c:showBubbleSize val="0"/>
        </c:dLbls>
        <c:marker val="1"/>
        <c:smooth val="0"/>
        <c:axId val="90727168"/>
        <c:axId val="90729088"/>
      </c:lineChart>
      <c:dateAx>
        <c:axId val="90727168"/>
        <c:scaling>
          <c:orientation val="minMax"/>
        </c:scaling>
        <c:delete val="1"/>
        <c:axPos val="b"/>
        <c:numFmt formatCode="ge" sourceLinked="1"/>
        <c:majorTickMark val="none"/>
        <c:minorTickMark val="none"/>
        <c:tickLblPos val="none"/>
        <c:crossAx val="90729088"/>
        <c:crosses val="autoZero"/>
        <c:auto val="1"/>
        <c:lblOffset val="100"/>
        <c:baseTimeUnit val="years"/>
      </c:dateAx>
      <c:valAx>
        <c:axId val="907290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07271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629.14</c:v>
                </c:pt>
                <c:pt idx="1">
                  <c:v>617.9</c:v>
                </c:pt>
                <c:pt idx="2">
                  <c:v>408.92</c:v>
                </c:pt>
                <c:pt idx="3">
                  <c:v>367.19</c:v>
                </c:pt>
                <c:pt idx="4">
                  <c:v>361.53</c:v>
                </c:pt>
              </c:numCache>
            </c:numRef>
          </c:val>
        </c:ser>
        <c:dLbls>
          <c:showLegendKey val="0"/>
          <c:showVal val="0"/>
          <c:showCatName val="0"/>
          <c:showSerName val="0"/>
          <c:showPercent val="0"/>
          <c:showBubbleSize val="0"/>
        </c:dLbls>
        <c:gapWidth val="150"/>
        <c:axId val="90763264"/>
        <c:axId val="907651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300.52</c:v>
                </c:pt>
                <c:pt idx="1">
                  <c:v>310.47000000000003</c:v>
                </c:pt>
                <c:pt idx="2">
                  <c:v>299.39</c:v>
                </c:pt>
                <c:pt idx="3">
                  <c:v>320.36</c:v>
                </c:pt>
                <c:pt idx="4">
                  <c:v>332.02</c:v>
                </c:pt>
              </c:numCache>
            </c:numRef>
          </c:val>
          <c:smooth val="0"/>
        </c:ser>
        <c:dLbls>
          <c:showLegendKey val="0"/>
          <c:showVal val="0"/>
          <c:showCatName val="0"/>
          <c:showSerName val="0"/>
          <c:showPercent val="0"/>
          <c:showBubbleSize val="0"/>
        </c:dLbls>
        <c:marker val="1"/>
        <c:smooth val="0"/>
        <c:axId val="90763264"/>
        <c:axId val="90765184"/>
      </c:lineChart>
      <c:dateAx>
        <c:axId val="90763264"/>
        <c:scaling>
          <c:orientation val="minMax"/>
        </c:scaling>
        <c:delete val="1"/>
        <c:axPos val="b"/>
        <c:numFmt formatCode="ge" sourceLinked="1"/>
        <c:majorTickMark val="none"/>
        <c:minorTickMark val="none"/>
        <c:tickLblPos val="none"/>
        <c:crossAx val="90765184"/>
        <c:crosses val="autoZero"/>
        <c:auto val="1"/>
        <c:lblOffset val="100"/>
        <c:baseTimeUnit val="years"/>
      </c:dateAx>
      <c:valAx>
        <c:axId val="907651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07632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【2,141.13】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【81.28】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【40.31】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【250.25】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【64.73】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【0.18】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P4" zoomScaleNormal="100" workbookViewId="0">
      <selection activeCell="CA16" sqref="CA1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x14ac:dyDescent="0.15">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x14ac:dyDescent="0.15">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1" t="str">
        <f>データ!H6</f>
        <v>秋田県　上小阿仁村</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x14ac:dyDescent="0.15">
      <c r="A8" s="2"/>
      <c r="B8" s="46" t="str">
        <f>データ!I6</f>
        <v>法非適用</v>
      </c>
      <c r="C8" s="46"/>
      <c r="D8" s="46"/>
      <c r="E8" s="46"/>
      <c r="F8" s="46"/>
      <c r="G8" s="46"/>
      <c r="H8" s="46"/>
      <c r="I8" s="46" t="str">
        <f>データ!J6</f>
        <v>下水道事業</v>
      </c>
      <c r="J8" s="46"/>
      <c r="K8" s="46"/>
      <c r="L8" s="46"/>
      <c r="M8" s="46"/>
      <c r="N8" s="46"/>
      <c r="O8" s="46"/>
      <c r="P8" s="46" t="str">
        <f>データ!K6</f>
        <v>特定環境保全公共下水道</v>
      </c>
      <c r="Q8" s="46"/>
      <c r="R8" s="46"/>
      <c r="S8" s="46"/>
      <c r="T8" s="46"/>
      <c r="U8" s="46"/>
      <c r="V8" s="46"/>
      <c r="W8" s="46" t="str">
        <f>データ!L6</f>
        <v>D3</v>
      </c>
      <c r="X8" s="46"/>
      <c r="Y8" s="46"/>
      <c r="Z8" s="46"/>
      <c r="AA8" s="46"/>
      <c r="AB8" s="46"/>
      <c r="AC8" s="46"/>
      <c r="AD8" s="3"/>
      <c r="AE8" s="3"/>
      <c r="AF8" s="3"/>
      <c r="AG8" s="3"/>
      <c r="AH8" s="3"/>
      <c r="AI8" s="3"/>
      <c r="AJ8" s="3"/>
      <c r="AK8" s="3"/>
      <c r="AL8" s="47">
        <f>データ!R6</f>
        <v>2520</v>
      </c>
      <c r="AM8" s="47"/>
      <c r="AN8" s="47"/>
      <c r="AO8" s="47"/>
      <c r="AP8" s="47"/>
      <c r="AQ8" s="47"/>
      <c r="AR8" s="47"/>
      <c r="AS8" s="47"/>
      <c r="AT8" s="43">
        <f>データ!S6</f>
        <v>256.72000000000003</v>
      </c>
      <c r="AU8" s="43"/>
      <c r="AV8" s="43"/>
      <c r="AW8" s="43"/>
      <c r="AX8" s="43"/>
      <c r="AY8" s="43"/>
      <c r="AZ8" s="43"/>
      <c r="BA8" s="43"/>
      <c r="BB8" s="43">
        <f>データ!T6</f>
        <v>9.82</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x14ac:dyDescent="0.15">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x14ac:dyDescent="0.15">
      <c r="A10" s="2"/>
      <c r="B10" s="43" t="str">
        <f>データ!M6</f>
        <v>-</v>
      </c>
      <c r="C10" s="43"/>
      <c r="D10" s="43"/>
      <c r="E10" s="43"/>
      <c r="F10" s="43"/>
      <c r="G10" s="43"/>
      <c r="H10" s="43"/>
      <c r="I10" s="43" t="str">
        <f>データ!N6</f>
        <v>該当数値なし</v>
      </c>
      <c r="J10" s="43"/>
      <c r="K10" s="43"/>
      <c r="L10" s="43"/>
      <c r="M10" s="43"/>
      <c r="N10" s="43"/>
      <c r="O10" s="43"/>
      <c r="P10" s="43">
        <f>データ!O6</f>
        <v>41.69</v>
      </c>
      <c r="Q10" s="43"/>
      <c r="R10" s="43"/>
      <c r="S10" s="43"/>
      <c r="T10" s="43"/>
      <c r="U10" s="43"/>
      <c r="V10" s="43"/>
      <c r="W10" s="43">
        <f>データ!P6</f>
        <v>90</v>
      </c>
      <c r="X10" s="43"/>
      <c r="Y10" s="43"/>
      <c r="Z10" s="43"/>
      <c r="AA10" s="43"/>
      <c r="AB10" s="43"/>
      <c r="AC10" s="43"/>
      <c r="AD10" s="47">
        <f>データ!Q6</f>
        <v>3705</v>
      </c>
      <c r="AE10" s="47"/>
      <c r="AF10" s="47"/>
      <c r="AG10" s="47"/>
      <c r="AH10" s="47"/>
      <c r="AI10" s="47"/>
      <c r="AJ10" s="47"/>
      <c r="AK10" s="2"/>
      <c r="AL10" s="47">
        <f>データ!U6</f>
        <v>1038</v>
      </c>
      <c r="AM10" s="47"/>
      <c r="AN10" s="47"/>
      <c r="AO10" s="47"/>
      <c r="AP10" s="47"/>
      <c r="AQ10" s="47"/>
      <c r="AR10" s="47"/>
      <c r="AS10" s="47"/>
      <c r="AT10" s="43">
        <f>データ!V6</f>
        <v>0.56999999999999995</v>
      </c>
      <c r="AU10" s="43"/>
      <c r="AV10" s="43"/>
      <c r="AW10" s="43"/>
      <c r="AX10" s="43"/>
      <c r="AY10" s="43"/>
      <c r="AZ10" s="43"/>
      <c r="BA10" s="43"/>
      <c r="BB10" s="43">
        <f>データ!W6</f>
        <v>1821.05</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x14ac:dyDescent="0.15">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x14ac:dyDescent="0.15">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110</v>
      </c>
      <c r="BM16" s="67"/>
      <c r="BN16" s="67"/>
      <c r="BO16" s="67"/>
      <c r="BP16" s="67"/>
      <c r="BQ16" s="67"/>
      <c r="BR16" s="67"/>
      <c r="BS16" s="67"/>
      <c r="BT16" s="67"/>
      <c r="BU16" s="67"/>
      <c r="BV16" s="67"/>
      <c r="BW16" s="67"/>
      <c r="BX16" s="67"/>
      <c r="BY16" s="67"/>
      <c r="BZ16" s="68"/>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x14ac:dyDescent="0.15">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x14ac:dyDescent="0.15">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108</v>
      </c>
      <c r="BM47" s="67"/>
      <c r="BN47" s="67"/>
      <c r="BO47" s="67"/>
      <c r="BP47" s="67"/>
      <c r="BQ47" s="67"/>
      <c r="BR47" s="67"/>
      <c r="BS47" s="67"/>
      <c r="BT47" s="67"/>
      <c r="BU47" s="67"/>
      <c r="BV47" s="67"/>
      <c r="BW47" s="67"/>
      <c r="BX47" s="67"/>
      <c r="BY47" s="67"/>
      <c r="BZ47" s="68"/>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x14ac:dyDescent="0.15">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x14ac:dyDescent="0.15">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x14ac:dyDescent="0.15">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x14ac:dyDescent="0.15">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109</v>
      </c>
      <c r="BM66" s="67"/>
      <c r="BN66" s="67"/>
      <c r="BO66" s="67"/>
      <c r="BP66" s="67"/>
      <c r="BQ66" s="67"/>
      <c r="BR66" s="67"/>
      <c r="BS66" s="67"/>
      <c r="BT66" s="67"/>
      <c r="BU66" s="67"/>
      <c r="BV66" s="67"/>
      <c r="BW66" s="67"/>
      <c r="BX66" s="67"/>
      <c r="BY66" s="67"/>
      <c r="BZ66" s="68"/>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x14ac:dyDescent="0.15">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x14ac:dyDescent="0.15">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x14ac:dyDescent="0.15">
      <c r="C83" s="2" t="s">
        <v>40</v>
      </c>
    </row>
    <row r="84" spans="1:78" x14ac:dyDescent="0.15">
      <c r="C84" s="2" t="s">
        <v>41</v>
      </c>
    </row>
  </sheetData>
  <sheetProtection password="8649"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x14ac:dyDescent="0.15"/>
  <cols>
    <col min="2" max="143" width="11.875" customWidth="1"/>
  </cols>
  <sheetData>
    <row r="1" spans="1:144" x14ac:dyDescent="0.15">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x14ac:dyDescent="0.15">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x14ac:dyDescent="0.15">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x14ac:dyDescent="0.15">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x14ac:dyDescent="0.15">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x14ac:dyDescent="0.15">
      <c r="A6" s="26" t="s">
        <v>95</v>
      </c>
      <c r="B6" s="31">
        <f>B7</f>
        <v>2015</v>
      </c>
      <c r="C6" s="31">
        <f t="shared" ref="C6:W6" si="3">C7</f>
        <v>53279</v>
      </c>
      <c r="D6" s="31">
        <f t="shared" si="3"/>
        <v>47</v>
      </c>
      <c r="E6" s="31">
        <f t="shared" si="3"/>
        <v>17</v>
      </c>
      <c r="F6" s="31">
        <f t="shared" si="3"/>
        <v>4</v>
      </c>
      <c r="G6" s="31">
        <f t="shared" si="3"/>
        <v>0</v>
      </c>
      <c r="H6" s="31" t="str">
        <f t="shared" si="3"/>
        <v>秋田県　上小阿仁村</v>
      </c>
      <c r="I6" s="31" t="str">
        <f t="shared" si="3"/>
        <v>法非適用</v>
      </c>
      <c r="J6" s="31" t="str">
        <f t="shared" si="3"/>
        <v>下水道事業</v>
      </c>
      <c r="K6" s="31" t="str">
        <f t="shared" si="3"/>
        <v>特定環境保全公共下水道</v>
      </c>
      <c r="L6" s="31" t="str">
        <f t="shared" si="3"/>
        <v>D3</v>
      </c>
      <c r="M6" s="32" t="str">
        <f t="shared" si="3"/>
        <v>-</v>
      </c>
      <c r="N6" s="32" t="str">
        <f t="shared" si="3"/>
        <v>該当数値なし</v>
      </c>
      <c r="O6" s="32">
        <f t="shared" si="3"/>
        <v>41.69</v>
      </c>
      <c r="P6" s="32">
        <f t="shared" si="3"/>
        <v>90</v>
      </c>
      <c r="Q6" s="32">
        <f t="shared" si="3"/>
        <v>3705</v>
      </c>
      <c r="R6" s="32">
        <f t="shared" si="3"/>
        <v>2520</v>
      </c>
      <c r="S6" s="32">
        <f t="shared" si="3"/>
        <v>256.72000000000003</v>
      </c>
      <c r="T6" s="32">
        <f t="shared" si="3"/>
        <v>9.82</v>
      </c>
      <c r="U6" s="32">
        <f t="shared" si="3"/>
        <v>1038</v>
      </c>
      <c r="V6" s="32">
        <f t="shared" si="3"/>
        <v>0.56999999999999995</v>
      </c>
      <c r="W6" s="32">
        <f t="shared" si="3"/>
        <v>1821.05</v>
      </c>
      <c r="X6" s="33">
        <f>IF(X7="",NA(),X7)</f>
        <v>57.08</v>
      </c>
      <c r="Y6" s="33">
        <f t="shared" ref="Y6:AG6" si="4">IF(Y7="",NA(),Y7)</f>
        <v>55.59</v>
      </c>
      <c r="Z6" s="33">
        <f t="shared" si="4"/>
        <v>81.08</v>
      </c>
      <c r="AA6" s="33">
        <f t="shared" si="4"/>
        <v>85.22</v>
      </c>
      <c r="AB6" s="33">
        <f t="shared" si="4"/>
        <v>88.77</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1926.69</v>
      </c>
      <c r="BF6" s="33">
        <f t="shared" ref="BF6:BN6" si="7">IF(BF7="",NA(),BF7)</f>
        <v>1633.01</v>
      </c>
      <c r="BG6" s="33">
        <f t="shared" si="7"/>
        <v>956.6</v>
      </c>
      <c r="BH6" s="33">
        <f t="shared" si="7"/>
        <v>721.62</v>
      </c>
      <c r="BI6" s="32">
        <f t="shared" si="7"/>
        <v>0</v>
      </c>
      <c r="BJ6" s="33">
        <f t="shared" si="7"/>
        <v>1835.56</v>
      </c>
      <c r="BK6" s="33">
        <f t="shared" si="7"/>
        <v>1716.82</v>
      </c>
      <c r="BL6" s="33">
        <f t="shared" si="7"/>
        <v>1554.05</v>
      </c>
      <c r="BM6" s="33">
        <f t="shared" si="7"/>
        <v>1671.86</v>
      </c>
      <c r="BN6" s="33">
        <f t="shared" si="7"/>
        <v>3078.6</v>
      </c>
      <c r="BO6" s="32" t="str">
        <f>IF(BO7="","",IF(BO7="-","【-】","【"&amp;SUBSTITUTE(TEXT(BO7,"#,##0.00"),"-","△")&amp;"】"))</f>
        <v>【2,141.13】</v>
      </c>
      <c r="BP6" s="33">
        <f>IF(BP7="",NA(),BP7)</f>
        <v>27.59</v>
      </c>
      <c r="BQ6" s="33">
        <f t="shared" ref="BQ6:BY6" si="8">IF(BQ7="",NA(),BQ7)</f>
        <v>27.88</v>
      </c>
      <c r="BR6" s="33">
        <f t="shared" si="8"/>
        <v>51.34</v>
      </c>
      <c r="BS6" s="33">
        <f t="shared" si="8"/>
        <v>57.48</v>
      </c>
      <c r="BT6" s="33">
        <f t="shared" si="8"/>
        <v>61.94</v>
      </c>
      <c r="BU6" s="33">
        <f t="shared" si="8"/>
        <v>52.89</v>
      </c>
      <c r="BV6" s="33">
        <f t="shared" si="8"/>
        <v>51.73</v>
      </c>
      <c r="BW6" s="33">
        <f t="shared" si="8"/>
        <v>53.01</v>
      </c>
      <c r="BX6" s="33">
        <f t="shared" si="8"/>
        <v>50.54</v>
      </c>
      <c r="BY6" s="33">
        <f t="shared" si="8"/>
        <v>49.22</v>
      </c>
      <c r="BZ6" s="32" t="str">
        <f>IF(BZ7="","",IF(BZ7="-","【-】","【"&amp;SUBSTITUTE(TEXT(BZ7,"#,##0.00"),"-","△")&amp;"】"))</f>
        <v>【64.73】</v>
      </c>
      <c r="CA6" s="33">
        <f>IF(CA7="",NA(),CA7)</f>
        <v>629.14</v>
      </c>
      <c r="CB6" s="33">
        <f t="shared" ref="CB6:CJ6" si="9">IF(CB7="",NA(),CB7)</f>
        <v>617.9</v>
      </c>
      <c r="CC6" s="33">
        <f t="shared" si="9"/>
        <v>408.92</v>
      </c>
      <c r="CD6" s="33">
        <f t="shared" si="9"/>
        <v>367.19</v>
      </c>
      <c r="CE6" s="33">
        <f t="shared" si="9"/>
        <v>361.53</v>
      </c>
      <c r="CF6" s="33">
        <f t="shared" si="9"/>
        <v>300.52</v>
      </c>
      <c r="CG6" s="33">
        <f t="shared" si="9"/>
        <v>310.47000000000003</v>
      </c>
      <c r="CH6" s="33">
        <f t="shared" si="9"/>
        <v>299.39</v>
      </c>
      <c r="CI6" s="33">
        <f t="shared" si="9"/>
        <v>320.36</v>
      </c>
      <c r="CJ6" s="33">
        <f t="shared" si="9"/>
        <v>332.02</v>
      </c>
      <c r="CK6" s="32" t="str">
        <f>IF(CK7="","",IF(CK7="-","【-】","【"&amp;SUBSTITUTE(TEXT(CK7,"#,##0.00"),"-","△")&amp;"】"))</f>
        <v>【250.25】</v>
      </c>
      <c r="CL6" s="33">
        <f>IF(CL7="",NA(),CL7)</f>
        <v>34.47</v>
      </c>
      <c r="CM6" s="33">
        <f t="shared" ref="CM6:CU6" si="10">IF(CM7="",NA(),CM7)</f>
        <v>34.74</v>
      </c>
      <c r="CN6" s="33">
        <f t="shared" si="10"/>
        <v>35.39</v>
      </c>
      <c r="CO6" s="33">
        <f t="shared" si="10"/>
        <v>35.53</v>
      </c>
      <c r="CP6" s="33">
        <f t="shared" si="10"/>
        <v>32.24</v>
      </c>
      <c r="CQ6" s="33">
        <f t="shared" si="10"/>
        <v>36.799999999999997</v>
      </c>
      <c r="CR6" s="33">
        <f t="shared" si="10"/>
        <v>36.67</v>
      </c>
      <c r="CS6" s="33">
        <f t="shared" si="10"/>
        <v>36.200000000000003</v>
      </c>
      <c r="CT6" s="33">
        <f t="shared" si="10"/>
        <v>34.74</v>
      </c>
      <c r="CU6" s="33">
        <f t="shared" si="10"/>
        <v>36.65</v>
      </c>
      <c r="CV6" s="32" t="str">
        <f>IF(CV7="","",IF(CV7="-","【-】","【"&amp;SUBSTITUTE(TEXT(CV7,"#,##0.00"),"-","△")&amp;"】"))</f>
        <v>【40.31】</v>
      </c>
      <c r="CW6" s="33">
        <f>IF(CW7="",NA(),CW7)</f>
        <v>82.02</v>
      </c>
      <c r="CX6" s="33">
        <f t="shared" ref="CX6:DF6" si="11">IF(CX7="",NA(),CX7)</f>
        <v>82.98</v>
      </c>
      <c r="CY6" s="33">
        <f t="shared" si="11"/>
        <v>83.36</v>
      </c>
      <c r="CZ6" s="33">
        <f t="shared" si="11"/>
        <v>83.6</v>
      </c>
      <c r="DA6" s="33">
        <f t="shared" si="11"/>
        <v>84.01</v>
      </c>
      <c r="DB6" s="33">
        <f t="shared" si="11"/>
        <v>71.62</v>
      </c>
      <c r="DC6" s="33">
        <f t="shared" si="11"/>
        <v>71.239999999999995</v>
      </c>
      <c r="DD6" s="33">
        <f t="shared" si="11"/>
        <v>71.069999999999993</v>
      </c>
      <c r="DE6" s="33">
        <f t="shared" si="11"/>
        <v>70.14</v>
      </c>
      <c r="DF6" s="33">
        <f t="shared" si="11"/>
        <v>68.83</v>
      </c>
      <c r="DG6" s="32" t="str">
        <f>IF(DG7="","",IF(DG7="-","【-】","【"&amp;SUBSTITUTE(TEXT(DG7,"#,##0.00"),"-","△")&amp;"】"))</f>
        <v>【81.28】</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0.05</v>
      </c>
      <c r="EJ6" s="33">
        <f t="shared" si="14"/>
        <v>0.05</v>
      </c>
      <c r="EK6" s="33">
        <f t="shared" si="14"/>
        <v>7.0000000000000007E-2</v>
      </c>
      <c r="EL6" s="33">
        <f t="shared" si="14"/>
        <v>0.08</v>
      </c>
      <c r="EM6" s="33">
        <f t="shared" si="14"/>
        <v>0.39</v>
      </c>
      <c r="EN6" s="32" t="str">
        <f>IF(EN7="","",IF(EN7="-","【-】","【"&amp;SUBSTITUTE(TEXT(EN7,"#,##0.00"),"-","△")&amp;"】"))</f>
        <v>【0.18】</v>
      </c>
    </row>
    <row r="7" spans="1:144" s="34" customFormat="1" x14ac:dyDescent="0.15">
      <c r="A7" s="26"/>
      <c r="B7" s="35">
        <v>2015</v>
      </c>
      <c r="C7" s="35">
        <v>53279</v>
      </c>
      <c r="D7" s="35">
        <v>47</v>
      </c>
      <c r="E7" s="35">
        <v>17</v>
      </c>
      <c r="F7" s="35">
        <v>4</v>
      </c>
      <c r="G7" s="35">
        <v>0</v>
      </c>
      <c r="H7" s="35" t="s">
        <v>96</v>
      </c>
      <c r="I7" s="35" t="s">
        <v>97</v>
      </c>
      <c r="J7" s="35" t="s">
        <v>98</v>
      </c>
      <c r="K7" s="35" t="s">
        <v>99</v>
      </c>
      <c r="L7" s="35" t="s">
        <v>100</v>
      </c>
      <c r="M7" s="36" t="s">
        <v>101</v>
      </c>
      <c r="N7" s="36" t="s">
        <v>102</v>
      </c>
      <c r="O7" s="36">
        <v>41.69</v>
      </c>
      <c r="P7" s="36">
        <v>90</v>
      </c>
      <c r="Q7" s="36">
        <v>3705</v>
      </c>
      <c r="R7" s="36">
        <v>2520</v>
      </c>
      <c r="S7" s="36">
        <v>256.72000000000003</v>
      </c>
      <c r="T7" s="36">
        <v>9.82</v>
      </c>
      <c r="U7" s="36">
        <v>1038</v>
      </c>
      <c r="V7" s="36">
        <v>0.56999999999999995</v>
      </c>
      <c r="W7" s="36">
        <v>1821.05</v>
      </c>
      <c r="X7" s="36">
        <v>57.08</v>
      </c>
      <c r="Y7" s="36">
        <v>55.59</v>
      </c>
      <c r="Z7" s="36">
        <v>81.08</v>
      </c>
      <c r="AA7" s="36">
        <v>85.22</v>
      </c>
      <c r="AB7" s="36">
        <v>88.77</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1926.69</v>
      </c>
      <c r="BF7" s="36">
        <v>1633.01</v>
      </c>
      <c r="BG7" s="36">
        <v>956.6</v>
      </c>
      <c r="BH7" s="36">
        <v>721.62</v>
      </c>
      <c r="BI7" s="36">
        <v>0</v>
      </c>
      <c r="BJ7" s="36">
        <v>1835.56</v>
      </c>
      <c r="BK7" s="36">
        <v>1716.82</v>
      </c>
      <c r="BL7" s="36">
        <v>1554.05</v>
      </c>
      <c r="BM7" s="36">
        <v>1671.86</v>
      </c>
      <c r="BN7" s="36">
        <v>3078.6</v>
      </c>
      <c r="BO7" s="36">
        <v>2141.13</v>
      </c>
      <c r="BP7" s="36">
        <v>27.59</v>
      </c>
      <c r="BQ7" s="36">
        <v>27.88</v>
      </c>
      <c r="BR7" s="36">
        <v>51.34</v>
      </c>
      <c r="BS7" s="36">
        <v>57.48</v>
      </c>
      <c r="BT7" s="36">
        <v>61.94</v>
      </c>
      <c r="BU7" s="36">
        <v>52.89</v>
      </c>
      <c r="BV7" s="36">
        <v>51.73</v>
      </c>
      <c r="BW7" s="36">
        <v>53.01</v>
      </c>
      <c r="BX7" s="36">
        <v>50.54</v>
      </c>
      <c r="BY7" s="36">
        <v>49.22</v>
      </c>
      <c r="BZ7" s="36">
        <v>64.73</v>
      </c>
      <c r="CA7" s="36">
        <v>629.14</v>
      </c>
      <c r="CB7" s="36">
        <v>617.9</v>
      </c>
      <c r="CC7" s="36">
        <v>408.92</v>
      </c>
      <c r="CD7" s="36">
        <v>367.19</v>
      </c>
      <c r="CE7" s="36">
        <v>361.53</v>
      </c>
      <c r="CF7" s="36">
        <v>300.52</v>
      </c>
      <c r="CG7" s="36">
        <v>310.47000000000003</v>
      </c>
      <c r="CH7" s="36">
        <v>299.39</v>
      </c>
      <c r="CI7" s="36">
        <v>320.36</v>
      </c>
      <c r="CJ7" s="36">
        <v>332.02</v>
      </c>
      <c r="CK7" s="36">
        <v>250.25</v>
      </c>
      <c r="CL7" s="36">
        <v>34.47</v>
      </c>
      <c r="CM7" s="36">
        <v>34.74</v>
      </c>
      <c r="CN7" s="36">
        <v>35.39</v>
      </c>
      <c r="CO7" s="36">
        <v>35.53</v>
      </c>
      <c r="CP7" s="36">
        <v>32.24</v>
      </c>
      <c r="CQ7" s="36">
        <v>36.799999999999997</v>
      </c>
      <c r="CR7" s="36">
        <v>36.67</v>
      </c>
      <c r="CS7" s="36">
        <v>36.200000000000003</v>
      </c>
      <c r="CT7" s="36">
        <v>34.74</v>
      </c>
      <c r="CU7" s="36">
        <v>36.65</v>
      </c>
      <c r="CV7" s="36">
        <v>40.31</v>
      </c>
      <c r="CW7" s="36">
        <v>82.02</v>
      </c>
      <c r="CX7" s="36">
        <v>82.98</v>
      </c>
      <c r="CY7" s="36">
        <v>83.36</v>
      </c>
      <c r="CZ7" s="36">
        <v>83.6</v>
      </c>
      <c r="DA7" s="36">
        <v>84.01</v>
      </c>
      <c r="DB7" s="36">
        <v>71.62</v>
      </c>
      <c r="DC7" s="36">
        <v>71.239999999999995</v>
      </c>
      <c r="DD7" s="36">
        <v>71.069999999999993</v>
      </c>
      <c r="DE7" s="36">
        <v>70.14</v>
      </c>
      <c r="DF7" s="36">
        <v>68.83</v>
      </c>
      <c r="DG7" s="36">
        <v>81.28</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0.05</v>
      </c>
      <c r="EJ7" s="36">
        <v>0.05</v>
      </c>
      <c r="EK7" s="36">
        <v>7.0000000000000007E-2</v>
      </c>
      <c r="EL7" s="36">
        <v>0.08</v>
      </c>
      <c r="EM7" s="36">
        <v>0.39</v>
      </c>
      <c r="EN7" s="36">
        <v>0.18</v>
      </c>
    </row>
    <row r="8" spans="1:144" x14ac:dyDescent="0.15">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x14ac:dyDescent="0.15">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x14ac:dyDescent="0.15">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Windows ユーザー</cp:lastModifiedBy>
  <cp:lastPrinted>2017-01-26T02:01:17Z</cp:lastPrinted>
  <dcterms:created xsi:type="dcterms:W3CDTF">2016-12-02T02:48:30Z</dcterms:created>
  <dcterms:modified xsi:type="dcterms:W3CDTF">2017-02-15T02:04:05Z</dcterms:modified>
  <cp:category/>
</cp:coreProperties>
</file>